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810" tabRatio="175" firstSheet="1" activeTab="1"/>
  </bookViews>
  <sheets>
    <sheet name="Fig. 1, Fig. 2, Fig. 3" sheetId="1" r:id="rId1"/>
    <sheet name="Fig. 4, Fig 7, Fig. 9 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41" i="1"/>
  <c r="W6" i="2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5"/>
  <c r="B6"/>
  <c r="B7"/>
  <c r="B8"/>
  <c r="B9"/>
  <c r="B10"/>
  <c r="B11"/>
  <c r="B5"/>
  <c r="W40" i="1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5"/>
  <c r="B6"/>
  <c r="B7"/>
  <c r="B8"/>
  <c r="B9"/>
  <c r="B10"/>
  <c r="B11"/>
  <c r="B12"/>
  <c r="B13"/>
  <c r="B14"/>
  <c r="B15"/>
  <c r="B16"/>
  <c r="B17"/>
  <c r="B18"/>
  <c r="B5"/>
</calcChain>
</file>

<file path=xl/sharedStrings.xml><?xml version="1.0" encoding="utf-8"?>
<sst xmlns="http://schemas.openxmlformats.org/spreadsheetml/2006/main" count="14" uniqueCount="11">
  <si>
    <t>CI</t>
  </si>
  <si>
    <t>H2 content %</t>
  </si>
  <si>
    <t>H2 Content %</t>
  </si>
  <si>
    <t>Saturates, %</t>
  </si>
  <si>
    <t>Aromatic %</t>
  </si>
  <si>
    <t>Kinetic Conversion</t>
  </si>
  <si>
    <t>Gasoline Selectivity</t>
  </si>
  <si>
    <t>Maximum Conversion,CF</t>
  </si>
  <si>
    <t>Correlation Index</t>
  </si>
  <si>
    <t>Max. Gasoline, wt%</t>
  </si>
  <si>
    <t>Estimation of product yields in FCC by A.K. Coker [Navarro et al. Hydrocarbon Processing, pp 41 - 52, February 2015]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</si>
</sst>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364344224135031"/>
                  <c:y val="-0.1775147253750472"/>
                </c:manualLayout>
              </c:layout>
              <c:numFmt formatCode="General" sourceLinked="0"/>
            </c:trendlineLbl>
          </c:trendline>
          <c:xVal>
            <c:numRef>
              <c:f>'Fig. 1, Fig. 2, Fig. 3'!$A$5:$A$18</c:f>
              <c:numCache>
                <c:formatCode>General</c:formatCode>
                <c:ptCount val="1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90</c:v>
                </c:pt>
              </c:numCache>
            </c:numRef>
          </c:xVal>
          <c:yVal>
            <c:numRef>
              <c:f>'Fig. 1, Fig. 2, Fig. 3'!$B$5:$B$18</c:f>
              <c:numCache>
                <c:formatCode>General</c:formatCode>
                <c:ptCount val="14"/>
                <c:pt idx="0">
                  <c:v>14.36</c:v>
                </c:pt>
                <c:pt idx="1">
                  <c:v>14.02</c:v>
                </c:pt>
                <c:pt idx="2">
                  <c:v>13.68</c:v>
                </c:pt>
                <c:pt idx="3">
                  <c:v>13.35</c:v>
                </c:pt>
                <c:pt idx="4">
                  <c:v>13.01</c:v>
                </c:pt>
                <c:pt idx="5">
                  <c:v>12.67</c:v>
                </c:pt>
                <c:pt idx="6">
                  <c:v>12.33</c:v>
                </c:pt>
                <c:pt idx="7">
                  <c:v>11.99</c:v>
                </c:pt>
                <c:pt idx="8">
                  <c:v>11.65</c:v>
                </c:pt>
                <c:pt idx="9">
                  <c:v>11.31</c:v>
                </c:pt>
                <c:pt idx="10">
                  <c:v>10.97</c:v>
                </c:pt>
                <c:pt idx="11">
                  <c:v>10.63</c:v>
                </c:pt>
                <c:pt idx="12">
                  <c:v>10.29</c:v>
                </c:pt>
                <c:pt idx="13">
                  <c:v>9.61</c:v>
                </c:pt>
              </c:numCache>
            </c:numRef>
          </c:yVal>
        </c:ser>
        <c:axId val="94154112"/>
        <c:axId val="100691328"/>
      </c:scatterChart>
      <c:valAx>
        <c:axId val="94154112"/>
        <c:scaling>
          <c:orientation val="minMax"/>
          <c:max val="90"/>
          <c:min val="20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r>
                  <a:rPr lang="en-US"/>
                  <a:t>CI</a:t>
                </a:r>
              </a:p>
            </c:rich>
          </c:tx>
          <c:layout>
            <c:manualLayout>
              <c:xMode val="edge"/>
              <c:yMode val="edge"/>
              <c:x val="0.37481016015792806"/>
              <c:y val="0.85999987889454965"/>
            </c:manualLayout>
          </c:layout>
        </c:title>
        <c:numFmt formatCode="General" sourceLinked="1"/>
        <c:tickLblPos val="nextTo"/>
        <c:crossAx val="100691328"/>
        <c:crosses val="autoZero"/>
        <c:crossBetween val="midCat"/>
        <c:majorUnit val="10"/>
      </c:valAx>
      <c:valAx>
        <c:axId val="100691328"/>
        <c:scaling>
          <c:orientation val="minMax"/>
          <c:max val="15"/>
          <c:min val="9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H2 content %</a:t>
                </a:r>
              </a:p>
            </c:rich>
          </c:tx>
        </c:title>
        <c:numFmt formatCode="General" sourceLinked="1"/>
        <c:tickLblPos val="nextTo"/>
        <c:crossAx val="9415411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3"/>
          </c:trendline>
          <c:xVal>
            <c:numRef>
              <c:f>'Fig. 1, Fig. 2, Fig. 3'!$J$5:$J$41</c:f>
              <c:numCache>
                <c:formatCode>General</c:formatCode>
                <c:ptCount val="37"/>
                <c:pt idx="0">
                  <c:v>9</c:v>
                </c:pt>
                <c:pt idx="1">
                  <c:v>9.5</c:v>
                </c:pt>
                <c:pt idx="2">
                  <c:v>10</c:v>
                </c:pt>
                <c:pt idx="3">
                  <c:v>10.4</c:v>
                </c:pt>
                <c:pt idx="4">
                  <c:v>10.5</c:v>
                </c:pt>
                <c:pt idx="5">
                  <c:v>10.9</c:v>
                </c:pt>
                <c:pt idx="6">
                  <c:v>11.2</c:v>
                </c:pt>
                <c:pt idx="7">
                  <c:v>11.4</c:v>
                </c:pt>
                <c:pt idx="8">
                  <c:v>11.5</c:v>
                </c:pt>
                <c:pt idx="9">
                  <c:v>11.6</c:v>
                </c:pt>
                <c:pt idx="10">
                  <c:v>11.7</c:v>
                </c:pt>
                <c:pt idx="11">
                  <c:v>11.8</c:v>
                </c:pt>
                <c:pt idx="12">
                  <c:v>11.9</c:v>
                </c:pt>
                <c:pt idx="13">
                  <c:v>12</c:v>
                </c:pt>
                <c:pt idx="14">
                  <c:v>12.1</c:v>
                </c:pt>
                <c:pt idx="15">
                  <c:v>12.2</c:v>
                </c:pt>
                <c:pt idx="16">
                  <c:v>12.3</c:v>
                </c:pt>
                <c:pt idx="17">
                  <c:v>12.4</c:v>
                </c:pt>
                <c:pt idx="18">
                  <c:v>12.5</c:v>
                </c:pt>
                <c:pt idx="19">
                  <c:v>12.6</c:v>
                </c:pt>
                <c:pt idx="20">
                  <c:v>12.7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13.2</c:v>
                </c:pt>
                <c:pt idx="26">
                  <c:v>13.3</c:v>
                </c:pt>
                <c:pt idx="27">
                  <c:v>13.4</c:v>
                </c:pt>
                <c:pt idx="28">
                  <c:v>13.5</c:v>
                </c:pt>
                <c:pt idx="29">
                  <c:v>13.6</c:v>
                </c:pt>
                <c:pt idx="30">
                  <c:v>13.7</c:v>
                </c:pt>
                <c:pt idx="31">
                  <c:v>13.8</c:v>
                </c:pt>
                <c:pt idx="32">
                  <c:v>13.9</c:v>
                </c:pt>
                <c:pt idx="33">
                  <c:v>14</c:v>
                </c:pt>
                <c:pt idx="34">
                  <c:v>14.3</c:v>
                </c:pt>
                <c:pt idx="35">
                  <c:v>14.5</c:v>
                </c:pt>
              </c:numCache>
            </c:numRef>
          </c:xVal>
          <c:yVal>
            <c:numRef>
              <c:f>'Fig. 1, Fig. 2, Fig. 3'!$K$5:$K$41</c:f>
              <c:numCache>
                <c:formatCode>General</c:formatCode>
                <c:ptCount val="37"/>
                <c:pt idx="0">
                  <c:v>27.16</c:v>
                </c:pt>
                <c:pt idx="1">
                  <c:v>29.49</c:v>
                </c:pt>
                <c:pt idx="2">
                  <c:v>32.11</c:v>
                </c:pt>
                <c:pt idx="3">
                  <c:v>34.44</c:v>
                </c:pt>
                <c:pt idx="4">
                  <c:v>35.06</c:v>
                </c:pt>
                <c:pt idx="5">
                  <c:v>37.72</c:v>
                </c:pt>
                <c:pt idx="6">
                  <c:v>39.92</c:v>
                </c:pt>
                <c:pt idx="7">
                  <c:v>41.49</c:v>
                </c:pt>
                <c:pt idx="8">
                  <c:v>42.32</c:v>
                </c:pt>
                <c:pt idx="9">
                  <c:v>43.17</c:v>
                </c:pt>
                <c:pt idx="10">
                  <c:v>44.05</c:v>
                </c:pt>
                <c:pt idx="11">
                  <c:v>44.95</c:v>
                </c:pt>
                <c:pt idx="12">
                  <c:v>45.89</c:v>
                </c:pt>
                <c:pt idx="13">
                  <c:v>46.86</c:v>
                </c:pt>
                <c:pt idx="14">
                  <c:v>47.86</c:v>
                </c:pt>
                <c:pt idx="15">
                  <c:v>48.89</c:v>
                </c:pt>
                <c:pt idx="16">
                  <c:v>49.97</c:v>
                </c:pt>
                <c:pt idx="17">
                  <c:v>51.08</c:v>
                </c:pt>
                <c:pt idx="18">
                  <c:v>52.23</c:v>
                </c:pt>
                <c:pt idx="19">
                  <c:v>53.43</c:v>
                </c:pt>
                <c:pt idx="20">
                  <c:v>54.67</c:v>
                </c:pt>
                <c:pt idx="21">
                  <c:v>55.96</c:v>
                </c:pt>
                <c:pt idx="22">
                  <c:v>57.3</c:v>
                </c:pt>
                <c:pt idx="23">
                  <c:v>58.7</c:v>
                </c:pt>
                <c:pt idx="24">
                  <c:v>60.15</c:v>
                </c:pt>
                <c:pt idx="25">
                  <c:v>61.67</c:v>
                </c:pt>
                <c:pt idx="26">
                  <c:v>63.25</c:v>
                </c:pt>
                <c:pt idx="27">
                  <c:v>64.900000000000006</c:v>
                </c:pt>
                <c:pt idx="28">
                  <c:v>66.63</c:v>
                </c:pt>
                <c:pt idx="29">
                  <c:v>68.44</c:v>
                </c:pt>
                <c:pt idx="30">
                  <c:v>70.34</c:v>
                </c:pt>
                <c:pt idx="31">
                  <c:v>72.33</c:v>
                </c:pt>
                <c:pt idx="32">
                  <c:v>74.42</c:v>
                </c:pt>
                <c:pt idx="33">
                  <c:v>76.62</c:v>
                </c:pt>
                <c:pt idx="34">
                  <c:v>83.95</c:v>
                </c:pt>
                <c:pt idx="35">
                  <c:v>89.57</c:v>
                </c:pt>
              </c:numCache>
            </c:numRef>
          </c:yVal>
        </c:ser>
        <c:axId val="97443840"/>
        <c:axId val="97445760"/>
      </c:scatterChart>
      <c:valAx>
        <c:axId val="97443840"/>
        <c:scaling>
          <c:orientation val="minMax"/>
          <c:max val="15"/>
          <c:min val="9"/>
        </c:scaling>
        <c:axPos val="b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2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 b="0">
                    <a:latin typeface="Times New Roman" pitchFamily="18" charset="0"/>
                    <a:cs typeface="Times New Roman" pitchFamily="18" charset="0"/>
                  </a:rPr>
                  <a:t>H2 content, %</a:t>
                </a:r>
              </a:p>
            </c:rich>
          </c:tx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97445760"/>
        <c:crosses val="autoZero"/>
        <c:crossBetween val="midCat"/>
        <c:majorUnit val="0.5"/>
      </c:valAx>
      <c:valAx>
        <c:axId val="97445760"/>
        <c:scaling>
          <c:orientation val="minMax"/>
          <c:max val="90"/>
          <c:min val="2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 b="0">
                    <a:latin typeface="Times New Roman" pitchFamily="18" charset="0"/>
                    <a:cs typeface="Times New Roman" pitchFamily="18" charset="0"/>
                  </a:rPr>
                  <a:t>Saturates, %</a:t>
                </a:r>
              </a:p>
            </c:rich>
          </c:tx>
        </c:title>
        <c:numFmt formatCode="General" sourceLinked="1"/>
        <c:tickLblPos val="nextTo"/>
        <c:crossAx val="97443840"/>
        <c:crosses val="autoZero"/>
        <c:crossBetween val="midCat"/>
      </c:valAx>
      <c:spPr>
        <a:ln>
          <a:solidFill>
            <a:schemeClr val="accent1"/>
          </a:solidFill>
        </a:ln>
      </c:spPr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</c:trendline>
          <c:xVal>
            <c:numRef>
              <c:f>'Fig. 1, Fig. 2, Fig. 3'!$V$5:$V$40</c:f>
              <c:numCache>
                <c:formatCode>General</c:formatCode>
                <c:ptCount val="36"/>
                <c:pt idx="0">
                  <c:v>9</c:v>
                </c:pt>
                <c:pt idx="1">
                  <c:v>9.5</c:v>
                </c:pt>
                <c:pt idx="2">
                  <c:v>10</c:v>
                </c:pt>
                <c:pt idx="3">
                  <c:v>10.4</c:v>
                </c:pt>
                <c:pt idx="4">
                  <c:v>10.5</c:v>
                </c:pt>
                <c:pt idx="5">
                  <c:v>10.9</c:v>
                </c:pt>
                <c:pt idx="6">
                  <c:v>11.2</c:v>
                </c:pt>
                <c:pt idx="7">
                  <c:v>11.4</c:v>
                </c:pt>
                <c:pt idx="8">
                  <c:v>11.5</c:v>
                </c:pt>
                <c:pt idx="9">
                  <c:v>11.6</c:v>
                </c:pt>
                <c:pt idx="10">
                  <c:v>11.7</c:v>
                </c:pt>
                <c:pt idx="11">
                  <c:v>11.8</c:v>
                </c:pt>
                <c:pt idx="12">
                  <c:v>11.9</c:v>
                </c:pt>
                <c:pt idx="13">
                  <c:v>12</c:v>
                </c:pt>
                <c:pt idx="14">
                  <c:v>12.1</c:v>
                </c:pt>
                <c:pt idx="15">
                  <c:v>12.2</c:v>
                </c:pt>
                <c:pt idx="16">
                  <c:v>12.3</c:v>
                </c:pt>
                <c:pt idx="17">
                  <c:v>12.4</c:v>
                </c:pt>
                <c:pt idx="18">
                  <c:v>12.5</c:v>
                </c:pt>
                <c:pt idx="19">
                  <c:v>12.6</c:v>
                </c:pt>
                <c:pt idx="20">
                  <c:v>12.7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13.2</c:v>
                </c:pt>
                <c:pt idx="26">
                  <c:v>13.3</c:v>
                </c:pt>
                <c:pt idx="27">
                  <c:v>13.4</c:v>
                </c:pt>
                <c:pt idx="28">
                  <c:v>13.5</c:v>
                </c:pt>
                <c:pt idx="29">
                  <c:v>13.6</c:v>
                </c:pt>
                <c:pt idx="30">
                  <c:v>13.7</c:v>
                </c:pt>
                <c:pt idx="31">
                  <c:v>13.8</c:v>
                </c:pt>
                <c:pt idx="32">
                  <c:v>13.9</c:v>
                </c:pt>
                <c:pt idx="33">
                  <c:v>14</c:v>
                </c:pt>
                <c:pt idx="34">
                  <c:v>14.3</c:v>
                </c:pt>
                <c:pt idx="35">
                  <c:v>14.5</c:v>
                </c:pt>
              </c:numCache>
            </c:numRef>
          </c:xVal>
          <c:yVal>
            <c:numRef>
              <c:f>'Fig. 1, Fig. 2, Fig. 3'!$W$5:$W$40</c:f>
              <c:numCache>
                <c:formatCode>General</c:formatCode>
                <c:ptCount val="36"/>
                <c:pt idx="0">
                  <c:v>61.51</c:v>
                </c:pt>
                <c:pt idx="1">
                  <c:v>60.61</c:v>
                </c:pt>
                <c:pt idx="2">
                  <c:v>59.24</c:v>
                </c:pt>
                <c:pt idx="3">
                  <c:v>58.8</c:v>
                </c:pt>
                <c:pt idx="4">
                  <c:v>56.69</c:v>
                </c:pt>
                <c:pt idx="5">
                  <c:v>54.73</c:v>
                </c:pt>
                <c:pt idx="6">
                  <c:v>53.24</c:v>
                </c:pt>
                <c:pt idx="7">
                  <c:v>52.44</c:v>
                </c:pt>
                <c:pt idx="8">
                  <c:v>51.6</c:v>
                </c:pt>
                <c:pt idx="9">
                  <c:v>50.72</c:v>
                </c:pt>
                <c:pt idx="10">
                  <c:v>49.81</c:v>
                </c:pt>
                <c:pt idx="11">
                  <c:v>48.86</c:v>
                </c:pt>
                <c:pt idx="12">
                  <c:v>47.88</c:v>
                </c:pt>
                <c:pt idx="13">
                  <c:v>46.86</c:v>
                </c:pt>
                <c:pt idx="14">
                  <c:v>45.8</c:v>
                </c:pt>
                <c:pt idx="15">
                  <c:v>44.71</c:v>
                </c:pt>
                <c:pt idx="16">
                  <c:v>43.58</c:v>
                </c:pt>
                <c:pt idx="17">
                  <c:v>42.41</c:v>
                </c:pt>
                <c:pt idx="18">
                  <c:v>41.21</c:v>
                </c:pt>
                <c:pt idx="19">
                  <c:v>39.97</c:v>
                </c:pt>
                <c:pt idx="20">
                  <c:v>38.69</c:v>
                </c:pt>
                <c:pt idx="21">
                  <c:v>37.380000000000003</c:v>
                </c:pt>
                <c:pt idx="22">
                  <c:v>36.03</c:v>
                </c:pt>
                <c:pt idx="23">
                  <c:v>34.64</c:v>
                </c:pt>
                <c:pt idx="24">
                  <c:v>33.22</c:v>
                </c:pt>
                <c:pt idx="25">
                  <c:v>31.76</c:v>
                </c:pt>
                <c:pt idx="26">
                  <c:v>30.26</c:v>
                </c:pt>
                <c:pt idx="27">
                  <c:v>28.73</c:v>
                </c:pt>
                <c:pt idx="28">
                  <c:v>27.16</c:v>
                </c:pt>
                <c:pt idx="29">
                  <c:v>25.56</c:v>
                </c:pt>
                <c:pt idx="30">
                  <c:v>23.91</c:v>
                </c:pt>
                <c:pt idx="31">
                  <c:v>22.23</c:v>
                </c:pt>
                <c:pt idx="32">
                  <c:v>20.52</c:v>
                </c:pt>
                <c:pt idx="33">
                  <c:v>15.15</c:v>
                </c:pt>
                <c:pt idx="34">
                  <c:v>11.39</c:v>
                </c:pt>
                <c:pt idx="35">
                  <c:v>1.35</c:v>
                </c:pt>
              </c:numCache>
            </c:numRef>
          </c:yVal>
        </c:ser>
        <c:axId val="97495296"/>
        <c:axId val="97918976"/>
      </c:scatterChart>
      <c:valAx>
        <c:axId val="97495296"/>
        <c:scaling>
          <c:orientation val="minMax"/>
          <c:min val="9"/>
        </c:scaling>
        <c:axPos val="b"/>
        <c:majorGridlines/>
        <c:numFmt formatCode="General" sourceLinked="1"/>
        <c:tickLblPos val="nextTo"/>
        <c:crossAx val="97918976"/>
        <c:crosses val="autoZero"/>
        <c:crossBetween val="midCat"/>
        <c:majorUnit val="0.5"/>
      </c:valAx>
      <c:valAx>
        <c:axId val="97918976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9749529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8363340953647986"/>
                  <c:y val="-4.8926033704162673E-2"/>
                </c:manualLayout>
              </c:layout>
              <c:numFmt formatCode="General" sourceLinked="0"/>
            </c:trendlineLbl>
          </c:trendline>
          <c:xVal>
            <c:numRef>
              <c:f>'Fig. 4, Fig 7, Fig. 9 '!$A$5:$A$11</c:f>
              <c:numCache>
                <c:formatCode>General</c:formatCode>
                <c:ptCount val="7"/>
                <c:pt idx="0">
                  <c:v>1.5</c:v>
                </c:pt>
                <c:pt idx="1">
                  <c:v>1.75</c:v>
                </c:pt>
                <c:pt idx="2">
                  <c:v>2</c:v>
                </c:pt>
                <c:pt idx="3">
                  <c:v>2.25</c:v>
                </c:pt>
                <c:pt idx="4">
                  <c:v>2.5</c:v>
                </c:pt>
                <c:pt idx="5">
                  <c:v>2.75</c:v>
                </c:pt>
                <c:pt idx="6">
                  <c:v>3</c:v>
                </c:pt>
              </c:numCache>
            </c:numRef>
          </c:xVal>
          <c:yVal>
            <c:numRef>
              <c:f>'Fig. 4, Fig 7, Fig. 9 '!$B$5:$B$11</c:f>
              <c:numCache>
                <c:formatCode>General</c:formatCode>
                <c:ptCount val="7"/>
                <c:pt idx="0">
                  <c:v>0.78</c:v>
                </c:pt>
                <c:pt idx="1">
                  <c:v>0.77</c:v>
                </c:pt>
                <c:pt idx="2">
                  <c:v>0.76</c:v>
                </c:pt>
                <c:pt idx="3">
                  <c:v>0.75</c:v>
                </c:pt>
                <c:pt idx="4">
                  <c:v>0.74</c:v>
                </c:pt>
                <c:pt idx="5">
                  <c:v>0.73</c:v>
                </c:pt>
                <c:pt idx="6">
                  <c:v>0.72</c:v>
                </c:pt>
              </c:numCache>
            </c:numRef>
          </c:yVal>
        </c:ser>
        <c:axId val="98005376"/>
        <c:axId val="98007296"/>
      </c:scatterChart>
      <c:valAx>
        <c:axId val="98005376"/>
        <c:scaling>
          <c:orientation val="minMax"/>
          <c:max val="3"/>
          <c:min val="1.5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Kinetic conversion</a:t>
                </a:r>
              </a:p>
            </c:rich>
          </c:tx>
          <c:layout/>
        </c:title>
        <c:numFmt formatCode="General" sourceLinked="1"/>
        <c:tickLblPos val="nextTo"/>
        <c:crossAx val="98007296"/>
        <c:crosses val="autoZero"/>
        <c:crossBetween val="midCat"/>
      </c:valAx>
      <c:valAx>
        <c:axId val="98007296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Gasoline selectivity</a:t>
                </a:r>
              </a:p>
            </c:rich>
          </c:tx>
          <c:layout/>
        </c:title>
        <c:numFmt formatCode="General" sourceLinked="1"/>
        <c:tickLblPos val="nextTo"/>
        <c:crossAx val="98005376"/>
        <c:crosses val="autoZero"/>
        <c:crossBetween val="midCat"/>
      </c:valAx>
      <c:spPr>
        <a:ln cmpd="sng">
          <a:solidFill>
            <a:sysClr val="windowText" lastClr="000000">
              <a:alpha val="64000"/>
            </a:sysClr>
          </a:solidFill>
        </a:ln>
      </c:spPr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</c:trendline>
          <c:xVal>
            <c:numRef>
              <c:f>'Fig. 4, Fig 7, Fig. 9 '!$J$5:$J$40</c:f>
              <c:numCache>
                <c:formatCode>General</c:formatCode>
                <c:ptCount val="36"/>
                <c:pt idx="0">
                  <c:v>9</c:v>
                </c:pt>
                <c:pt idx="1">
                  <c:v>9.5</c:v>
                </c:pt>
                <c:pt idx="2">
                  <c:v>10</c:v>
                </c:pt>
                <c:pt idx="3">
                  <c:v>10.4</c:v>
                </c:pt>
                <c:pt idx="4">
                  <c:v>10.5</c:v>
                </c:pt>
                <c:pt idx="5">
                  <c:v>10.9</c:v>
                </c:pt>
                <c:pt idx="6">
                  <c:v>11.2</c:v>
                </c:pt>
                <c:pt idx="7">
                  <c:v>11.4</c:v>
                </c:pt>
                <c:pt idx="8">
                  <c:v>11.5</c:v>
                </c:pt>
                <c:pt idx="9">
                  <c:v>11.6</c:v>
                </c:pt>
                <c:pt idx="10">
                  <c:v>11.7</c:v>
                </c:pt>
                <c:pt idx="11">
                  <c:v>11.8</c:v>
                </c:pt>
                <c:pt idx="12">
                  <c:v>11.9</c:v>
                </c:pt>
                <c:pt idx="13">
                  <c:v>12</c:v>
                </c:pt>
                <c:pt idx="14">
                  <c:v>12.1</c:v>
                </c:pt>
                <c:pt idx="15">
                  <c:v>12.2</c:v>
                </c:pt>
                <c:pt idx="16">
                  <c:v>12.3</c:v>
                </c:pt>
                <c:pt idx="17">
                  <c:v>12.4</c:v>
                </c:pt>
                <c:pt idx="18">
                  <c:v>12.5</c:v>
                </c:pt>
                <c:pt idx="19">
                  <c:v>12.6</c:v>
                </c:pt>
                <c:pt idx="20">
                  <c:v>12.7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13.2</c:v>
                </c:pt>
                <c:pt idx="26">
                  <c:v>13.3</c:v>
                </c:pt>
                <c:pt idx="27">
                  <c:v>13.4</c:v>
                </c:pt>
                <c:pt idx="28">
                  <c:v>13.5</c:v>
                </c:pt>
                <c:pt idx="29">
                  <c:v>13.6</c:v>
                </c:pt>
                <c:pt idx="30">
                  <c:v>13.7</c:v>
                </c:pt>
                <c:pt idx="31">
                  <c:v>13.8</c:v>
                </c:pt>
                <c:pt idx="32">
                  <c:v>13.9</c:v>
                </c:pt>
                <c:pt idx="33">
                  <c:v>14</c:v>
                </c:pt>
                <c:pt idx="34">
                  <c:v>14.3</c:v>
                </c:pt>
                <c:pt idx="35">
                  <c:v>14.5</c:v>
                </c:pt>
              </c:numCache>
            </c:numRef>
          </c:xVal>
          <c:yVal>
            <c:numRef>
              <c:f>'Fig. 4, Fig 7, Fig. 9 '!$K$5:$K$40</c:f>
              <c:numCache>
                <c:formatCode>General</c:formatCode>
                <c:ptCount val="36"/>
                <c:pt idx="0">
                  <c:v>37.869999999999997</c:v>
                </c:pt>
                <c:pt idx="1">
                  <c:v>44.71</c:v>
                </c:pt>
                <c:pt idx="2">
                  <c:v>51.46</c:v>
                </c:pt>
                <c:pt idx="3">
                  <c:v>56.57</c:v>
                </c:pt>
                <c:pt idx="4">
                  <c:v>57.79</c:v>
                </c:pt>
                <c:pt idx="5">
                  <c:v>62.4</c:v>
                </c:pt>
                <c:pt idx="6">
                  <c:v>65.52</c:v>
                </c:pt>
                <c:pt idx="7">
                  <c:v>67.44</c:v>
                </c:pt>
                <c:pt idx="8">
                  <c:v>68.349999999999994</c:v>
                </c:pt>
                <c:pt idx="9">
                  <c:v>69.23</c:v>
                </c:pt>
                <c:pt idx="10">
                  <c:v>70.069999999999993</c:v>
                </c:pt>
                <c:pt idx="11">
                  <c:v>70.87</c:v>
                </c:pt>
                <c:pt idx="12">
                  <c:v>71.650000000000006</c:v>
                </c:pt>
                <c:pt idx="13">
                  <c:v>72.39</c:v>
                </c:pt>
                <c:pt idx="14">
                  <c:v>73.099999999999994</c:v>
                </c:pt>
                <c:pt idx="15">
                  <c:v>73.78</c:v>
                </c:pt>
                <c:pt idx="16">
                  <c:v>74.430000000000007</c:v>
                </c:pt>
                <c:pt idx="17">
                  <c:v>75.05</c:v>
                </c:pt>
                <c:pt idx="18">
                  <c:v>75.64</c:v>
                </c:pt>
                <c:pt idx="19">
                  <c:v>76.2</c:v>
                </c:pt>
                <c:pt idx="20">
                  <c:v>76.739999999999995</c:v>
                </c:pt>
                <c:pt idx="21">
                  <c:v>77.25</c:v>
                </c:pt>
                <c:pt idx="22">
                  <c:v>77.73</c:v>
                </c:pt>
                <c:pt idx="23">
                  <c:v>78.19</c:v>
                </c:pt>
                <c:pt idx="24">
                  <c:v>78.63</c:v>
                </c:pt>
                <c:pt idx="25">
                  <c:v>79.040000000000006</c:v>
                </c:pt>
                <c:pt idx="26">
                  <c:v>79.430000000000007</c:v>
                </c:pt>
                <c:pt idx="27">
                  <c:v>79.8</c:v>
                </c:pt>
                <c:pt idx="28">
                  <c:v>80.150000000000006</c:v>
                </c:pt>
                <c:pt idx="29">
                  <c:v>80.48</c:v>
                </c:pt>
                <c:pt idx="30">
                  <c:v>80.8</c:v>
                </c:pt>
                <c:pt idx="31">
                  <c:v>81.09</c:v>
                </c:pt>
                <c:pt idx="32">
                  <c:v>81.37</c:v>
                </c:pt>
                <c:pt idx="33">
                  <c:v>81.64</c:v>
                </c:pt>
                <c:pt idx="34">
                  <c:v>82.35</c:v>
                </c:pt>
                <c:pt idx="35">
                  <c:v>82.76</c:v>
                </c:pt>
              </c:numCache>
            </c:numRef>
          </c:yVal>
        </c:ser>
        <c:axId val="98118272"/>
        <c:axId val="98128640"/>
      </c:scatterChart>
      <c:valAx>
        <c:axId val="98118272"/>
        <c:scaling>
          <c:orientation val="minMax"/>
          <c:max val="15"/>
          <c:min val="9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H2 content, %</a:t>
                </a:r>
              </a:p>
            </c:rich>
          </c:tx>
          <c:layout/>
        </c:title>
        <c:numFmt formatCode="General" sourceLinked="1"/>
        <c:tickLblPos val="nextTo"/>
        <c:crossAx val="98128640"/>
        <c:crosses val="autoZero"/>
        <c:crossBetween val="midCat"/>
      </c:valAx>
      <c:valAx>
        <c:axId val="98128640"/>
        <c:scaling>
          <c:orientation val="minMax"/>
          <c:max val="85"/>
          <c:min val="3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conversion, wt %</a:t>
                </a:r>
              </a:p>
            </c:rich>
          </c:tx>
          <c:layout/>
        </c:title>
        <c:numFmt formatCode="General" sourceLinked="1"/>
        <c:tickLblPos val="nextTo"/>
        <c:crossAx val="98118272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1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</c:trendline>
          <c:xVal>
            <c:numRef>
              <c:f>'Fig. 4, Fig 7, Fig. 9 '!$V$5:$V$48</c:f>
              <c:numCache>
                <c:formatCode>General</c:formatCode>
                <c:ptCount val="4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62</c:v>
                </c:pt>
                <c:pt idx="31">
                  <c:v>63</c:v>
                </c:pt>
                <c:pt idx="32">
                  <c:v>64</c:v>
                </c:pt>
                <c:pt idx="33">
                  <c:v>65</c:v>
                </c:pt>
                <c:pt idx="34">
                  <c:v>66</c:v>
                </c:pt>
                <c:pt idx="35">
                  <c:v>67</c:v>
                </c:pt>
                <c:pt idx="36">
                  <c:v>68</c:v>
                </c:pt>
                <c:pt idx="37">
                  <c:v>69</c:v>
                </c:pt>
                <c:pt idx="38">
                  <c:v>70</c:v>
                </c:pt>
                <c:pt idx="39">
                  <c:v>72</c:v>
                </c:pt>
                <c:pt idx="40">
                  <c:v>75</c:v>
                </c:pt>
                <c:pt idx="41">
                  <c:v>80</c:v>
                </c:pt>
                <c:pt idx="42">
                  <c:v>85</c:v>
                </c:pt>
                <c:pt idx="43">
                  <c:v>90</c:v>
                </c:pt>
              </c:numCache>
            </c:numRef>
          </c:xVal>
          <c:yVal>
            <c:numRef>
              <c:f>'Fig. 4, Fig 7, Fig. 9 '!$W$5:$W$48</c:f>
              <c:numCache>
                <c:formatCode>General</c:formatCode>
                <c:ptCount val="44"/>
                <c:pt idx="0">
                  <c:v>54.82</c:v>
                </c:pt>
                <c:pt idx="1">
                  <c:v>55.54</c:v>
                </c:pt>
                <c:pt idx="2">
                  <c:v>55.7</c:v>
                </c:pt>
                <c:pt idx="3">
                  <c:v>55.32</c:v>
                </c:pt>
                <c:pt idx="4">
                  <c:v>55.18</c:v>
                </c:pt>
                <c:pt idx="5">
                  <c:v>55.01</c:v>
                </c:pt>
                <c:pt idx="6">
                  <c:v>54.82</c:v>
                </c:pt>
                <c:pt idx="7">
                  <c:v>54.62</c:v>
                </c:pt>
                <c:pt idx="8">
                  <c:v>54.39</c:v>
                </c:pt>
                <c:pt idx="9">
                  <c:v>54.13</c:v>
                </c:pt>
                <c:pt idx="10">
                  <c:v>53.86</c:v>
                </c:pt>
                <c:pt idx="11">
                  <c:v>53.56</c:v>
                </c:pt>
                <c:pt idx="12">
                  <c:v>53.24</c:v>
                </c:pt>
                <c:pt idx="13">
                  <c:v>52.9</c:v>
                </c:pt>
                <c:pt idx="14">
                  <c:v>52.54</c:v>
                </c:pt>
                <c:pt idx="15">
                  <c:v>52.15</c:v>
                </c:pt>
                <c:pt idx="16">
                  <c:v>51.75</c:v>
                </c:pt>
                <c:pt idx="17">
                  <c:v>51.32</c:v>
                </c:pt>
                <c:pt idx="18">
                  <c:v>50.87</c:v>
                </c:pt>
                <c:pt idx="19">
                  <c:v>50.39</c:v>
                </c:pt>
                <c:pt idx="20">
                  <c:v>49.9</c:v>
                </c:pt>
                <c:pt idx="21">
                  <c:v>49.38</c:v>
                </c:pt>
                <c:pt idx="22">
                  <c:v>48.84</c:v>
                </c:pt>
                <c:pt idx="23">
                  <c:v>48.28</c:v>
                </c:pt>
                <c:pt idx="24">
                  <c:v>47.7</c:v>
                </c:pt>
                <c:pt idx="25">
                  <c:v>47.1</c:v>
                </c:pt>
                <c:pt idx="26">
                  <c:v>46.47</c:v>
                </c:pt>
                <c:pt idx="27">
                  <c:v>45.82</c:v>
                </c:pt>
                <c:pt idx="28">
                  <c:v>45.15</c:v>
                </c:pt>
                <c:pt idx="29">
                  <c:v>44.46</c:v>
                </c:pt>
                <c:pt idx="30">
                  <c:v>43.74</c:v>
                </c:pt>
                <c:pt idx="31">
                  <c:v>43</c:v>
                </c:pt>
                <c:pt idx="32">
                  <c:v>42.25</c:v>
                </c:pt>
                <c:pt idx="33">
                  <c:v>41.47</c:v>
                </c:pt>
                <c:pt idx="34">
                  <c:v>40.659999999999997</c:v>
                </c:pt>
                <c:pt idx="35">
                  <c:v>39.840000000000003</c:v>
                </c:pt>
                <c:pt idx="36">
                  <c:v>38.99</c:v>
                </c:pt>
                <c:pt idx="37">
                  <c:v>38.119999999999997</c:v>
                </c:pt>
                <c:pt idx="38">
                  <c:v>37.229999999999997</c:v>
                </c:pt>
                <c:pt idx="39">
                  <c:v>35.380000000000003</c:v>
                </c:pt>
                <c:pt idx="40">
                  <c:v>32.450000000000003</c:v>
                </c:pt>
                <c:pt idx="41">
                  <c:v>27.11</c:v>
                </c:pt>
                <c:pt idx="42">
                  <c:v>21.23</c:v>
                </c:pt>
                <c:pt idx="43">
                  <c:v>14.8</c:v>
                </c:pt>
              </c:numCache>
            </c:numRef>
          </c:yVal>
        </c:ser>
        <c:axId val="98142080"/>
        <c:axId val="98168832"/>
      </c:scatterChart>
      <c:valAx>
        <c:axId val="98142080"/>
        <c:scaling>
          <c:orientation val="minMax"/>
          <c:max val="90"/>
          <c:min val="2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Correlation index, CI</a:t>
                </a:r>
              </a:p>
            </c:rich>
          </c:tx>
        </c:title>
        <c:numFmt formatCode="General" sourceLinked="1"/>
        <c:tickLblPos val="nextTo"/>
        <c:crossAx val="98168832"/>
        <c:crosses val="autoZero"/>
        <c:crossBetween val="midCat"/>
      </c:valAx>
      <c:valAx>
        <c:axId val="98168832"/>
        <c:scaling>
          <c:orientation val="minMax"/>
          <c:max val="60"/>
          <c:min val="14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gasoline, wt %</a:t>
                </a:r>
              </a:p>
            </c:rich>
          </c:tx>
        </c:title>
        <c:numFmt formatCode="General" sourceLinked="1"/>
        <c:tickLblPos val="nextTo"/>
        <c:crossAx val="9814208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259896</xdr:colOff>
      <xdr:row>23</xdr:row>
      <xdr:rowOff>25854</xdr:rowOff>
    </xdr:from>
    <xdr:to>
      <xdr:col>8</xdr:col>
      <xdr:colOff>364671</xdr:colOff>
      <xdr:row>43</xdr:row>
      <xdr:rowOff>217714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542925</xdr:colOff>
      <xdr:row>9</xdr:row>
      <xdr:rowOff>142875</xdr:rowOff>
    </xdr:from>
    <xdr:to>
      <xdr:col>20</xdr:col>
      <xdr:colOff>129268</xdr:colOff>
      <xdr:row>28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247650</xdr:colOff>
      <xdr:row>13</xdr:row>
      <xdr:rowOff>161925</xdr:rowOff>
    </xdr:from>
    <xdr:to>
      <xdr:col>31</xdr:col>
      <xdr:colOff>361950</xdr:colOff>
      <xdr:row>32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386862</xdr:colOff>
      <xdr:row>12</xdr:row>
      <xdr:rowOff>80596</xdr:rowOff>
    </xdr:from>
    <xdr:to>
      <xdr:col>9</xdr:col>
      <xdr:colOff>197827</xdr:colOff>
      <xdr:row>34</xdr:row>
      <xdr:rowOff>80596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490904</xdr:colOff>
      <xdr:row>8</xdr:row>
      <xdr:rowOff>51288</xdr:rowOff>
    </xdr:from>
    <xdr:to>
      <xdr:col>19</xdr:col>
      <xdr:colOff>197827</xdr:colOff>
      <xdr:row>22</xdr:row>
      <xdr:rowOff>124557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185789</xdr:colOff>
      <xdr:row>27</xdr:row>
      <xdr:rowOff>51289</xdr:rowOff>
    </xdr:from>
    <xdr:to>
      <xdr:col>32</xdr:col>
      <xdr:colOff>591910</xdr:colOff>
      <xdr:row>41</xdr:row>
      <xdr:rowOff>124558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4"/>
  <sheetViews>
    <sheetView zoomScale="140" zoomScaleNormal="140" workbookViewId="0">
      <selection sqref="A1:M1"/>
    </sheetView>
  </sheetViews>
  <sheetFormatPr defaultRowHeight="15"/>
  <cols>
    <col min="1" max="1" width="4" bestFit="1" customWidth="1"/>
    <col min="2" max="2" width="16" bestFit="1" customWidth="1"/>
    <col min="10" max="10" width="16.5703125" bestFit="1" customWidth="1"/>
    <col min="11" max="11" width="14.7109375" bestFit="1" customWidth="1"/>
    <col min="22" max="22" width="12.85546875" bestFit="1" customWidth="1"/>
    <col min="23" max="23" width="14.140625" bestFit="1" customWidth="1"/>
  </cols>
  <sheetData>
    <row r="1" spans="1:41" ht="18.7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8.75">
      <c r="A4" s="2" t="s">
        <v>0</v>
      </c>
      <c r="B4" s="2" t="s">
        <v>1</v>
      </c>
      <c r="C4" s="1"/>
      <c r="D4" s="1"/>
      <c r="E4" s="1"/>
      <c r="F4" s="1"/>
      <c r="G4" s="1"/>
      <c r="H4" s="1"/>
      <c r="I4" s="1"/>
      <c r="J4" s="2" t="s">
        <v>2</v>
      </c>
      <c r="K4" s="2" t="s">
        <v>3</v>
      </c>
      <c r="L4" s="2"/>
      <c r="M4" s="1"/>
      <c r="N4" s="1"/>
      <c r="O4" s="1"/>
      <c r="P4" s="1"/>
      <c r="Q4" s="1"/>
      <c r="R4" s="1"/>
      <c r="S4" s="1"/>
      <c r="T4" s="1"/>
      <c r="U4" s="1"/>
      <c r="V4" s="2" t="s">
        <v>2</v>
      </c>
      <c r="W4" s="2" t="s">
        <v>4</v>
      </c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8.75">
      <c r="A5" s="2">
        <v>20</v>
      </c>
      <c r="B5" s="2">
        <f>ROUND(15.72432-0.06798*A5,2)</f>
        <v>14.36</v>
      </c>
      <c r="C5" s="1"/>
      <c r="D5" s="1"/>
      <c r="E5" s="1"/>
      <c r="F5" s="1"/>
      <c r="G5" s="1"/>
      <c r="H5" s="1"/>
      <c r="I5" s="1"/>
      <c r="J5" s="2">
        <v>9</v>
      </c>
      <c r="K5" s="2">
        <f>ROUND(1/(0.15498-0.05378*LN(J5)),2)</f>
        <v>27.16</v>
      </c>
      <c r="L5" s="2"/>
      <c r="M5" s="1"/>
      <c r="N5" s="1"/>
      <c r="O5" s="1"/>
      <c r="P5" s="1"/>
      <c r="Q5" s="1"/>
      <c r="R5" s="1"/>
      <c r="S5" s="1"/>
      <c r="T5" s="1"/>
      <c r="U5" s="1"/>
      <c r="V5" s="2">
        <v>9</v>
      </c>
      <c r="W5" s="2">
        <f>ROUND(-95.1947+33.86928*V6-1.82886*V6^2,2)</f>
        <v>61.51</v>
      </c>
      <c r="X5" s="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8.75">
      <c r="A6" s="2">
        <v>25</v>
      </c>
      <c r="B6" s="2">
        <f t="shared" ref="B6:B18" si="0">ROUND(15.72432-0.06798*A6,2)</f>
        <v>14.02</v>
      </c>
      <c r="C6" s="1"/>
      <c r="D6" s="1"/>
      <c r="E6" s="1"/>
      <c r="F6" s="1"/>
      <c r="G6" s="1"/>
      <c r="H6" s="1"/>
      <c r="I6" s="1"/>
      <c r="J6" s="2">
        <v>9.5</v>
      </c>
      <c r="K6" s="2">
        <f t="shared" ref="K6:K40" si="1">ROUND(1/(0.15498-0.05378*LN(J6)),2)</f>
        <v>29.49</v>
      </c>
      <c r="L6" s="2"/>
      <c r="M6" s="1"/>
      <c r="N6" s="1"/>
      <c r="O6" s="1"/>
      <c r="P6" s="1"/>
      <c r="Q6" s="1"/>
      <c r="R6" s="1"/>
      <c r="S6" s="1"/>
      <c r="T6" s="1"/>
      <c r="U6" s="1"/>
      <c r="V6" s="2">
        <v>9.5</v>
      </c>
      <c r="W6" s="2">
        <f t="shared" ref="W6:W41" si="2">ROUND(-95.1947+33.86928*V7-1.82886*V7^2,2)</f>
        <v>60.61</v>
      </c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8.75">
      <c r="A7" s="2">
        <v>30</v>
      </c>
      <c r="B7" s="2">
        <f t="shared" si="0"/>
        <v>13.68</v>
      </c>
      <c r="C7" s="1"/>
      <c r="D7" s="1"/>
      <c r="E7" s="1"/>
      <c r="F7" s="1"/>
      <c r="G7" s="1"/>
      <c r="H7" s="1"/>
      <c r="I7" s="1"/>
      <c r="J7" s="2">
        <v>10</v>
      </c>
      <c r="K7" s="2">
        <f t="shared" si="1"/>
        <v>32.11</v>
      </c>
      <c r="L7" s="2"/>
      <c r="M7" s="1"/>
      <c r="N7" s="1"/>
      <c r="O7" s="1"/>
      <c r="P7" s="1"/>
      <c r="Q7" s="1"/>
      <c r="R7" s="1"/>
      <c r="S7" s="1"/>
      <c r="T7" s="1"/>
      <c r="U7" s="1"/>
      <c r="V7" s="2">
        <v>10</v>
      </c>
      <c r="W7" s="2">
        <f t="shared" si="2"/>
        <v>59.24</v>
      </c>
      <c r="X7" s="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.75">
      <c r="A8" s="2">
        <v>35</v>
      </c>
      <c r="B8" s="2">
        <f t="shared" si="0"/>
        <v>13.35</v>
      </c>
      <c r="C8" s="1"/>
      <c r="D8" s="1"/>
      <c r="E8" s="1"/>
      <c r="F8" s="1"/>
      <c r="G8" s="1"/>
      <c r="H8" s="1"/>
      <c r="I8" s="1"/>
      <c r="J8" s="2">
        <v>10.4</v>
      </c>
      <c r="K8" s="2">
        <f t="shared" si="1"/>
        <v>34.44</v>
      </c>
      <c r="L8" s="2"/>
      <c r="M8" s="1"/>
      <c r="N8" s="1"/>
      <c r="O8" s="1"/>
      <c r="P8" s="1"/>
      <c r="Q8" s="1"/>
      <c r="R8" s="1"/>
      <c r="S8" s="1"/>
      <c r="T8" s="1"/>
      <c r="U8" s="1"/>
      <c r="V8" s="2">
        <v>10.4</v>
      </c>
      <c r="W8" s="2">
        <f t="shared" si="2"/>
        <v>58.8</v>
      </c>
      <c r="X8" s="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8.75">
      <c r="A9" s="2">
        <v>40</v>
      </c>
      <c r="B9" s="2">
        <f t="shared" si="0"/>
        <v>13.01</v>
      </c>
      <c r="C9" s="1"/>
      <c r="D9" s="1"/>
      <c r="E9" s="1"/>
      <c r="F9" s="1"/>
      <c r="G9" s="1"/>
      <c r="H9" s="1"/>
      <c r="I9" s="1"/>
      <c r="J9" s="2">
        <v>10.5</v>
      </c>
      <c r="K9" s="2">
        <f t="shared" si="1"/>
        <v>35.06</v>
      </c>
      <c r="L9" s="2"/>
      <c r="M9" s="1"/>
      <c r="N9" s="1"/>
      <c r="O9" s="1"/>
      <c r="P9" s="1"/>
      <c r="Q9" s="1"/>
      <c r="R9" s="1"/>
      <c r="S9" s="1"/>
      <c r="T9" s="1"/>
      <c r="U9" s="1"/>
      <c r="V9" s="2">
        <v>10.5</v>
      </c>
      <c r="W9" s="2">
        <f t="shared" si="2"/>
        <v>56.69</v>
      </c>
      <c r="X9" s="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8.75">
      <c r="A10" s="2">
        <v>45</v>
      </c>
      <c r="B10" s="2">
        <f t="shared" si="0"/>
        <v>12.67</v>
      </c>
      <c r="C10" s="1"/>
      <c r="D10" s="1"/>
      <c r="E10" s="1"/>
      <c r="F10" s="1"/>
      <c r="G10" s="1"/>
      <c r="H10" s="1"/>
      <c r="I10" s="1"/>
      <c r="J10" s="2">
        <v>10.9</v>
      </c>
      <c r="K10" s="2">
        <f t="shared" si="1"/>
        <v>37.72</v>
      </c>
      <c r="L10" s="2"/>
      <c r="M10" s="1"/>
      <c r="N10" s="1"/>
      <c r="O10" s="1"/>
      <c r="P10" s="1"/>
      <c r="Q10" s="1"/>
      <c r="R10" s="1"/>
      <c r="S10" s="1"/>
      <c r="T10" s="1"/>
      <c r="U10" s="1"/>
      <c r="V10" s="2">
        <v>10.9</v>
      </c>
      <c r="W10" s="2">
        <f t="shared" si="2"/>
        <v>54.73</v>
      </c>
      <c r="X10" s="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8.75">
      <c r="A11" s="2">
        <v>50</v>
      </c>
      <c r="B11" s="2">
        <f t="shared" si="0"/>
        <v>12.33</v>
      </c>
      <c r="C11" s="1"/>
      <c r="D11" s="1"/>
      <c r="E11" s="1"/>
      <c r="F11" s="1"/>
      <c r="G11" s="1"/>
      <c r="H11" s="1"/>
      <c r="I11" s="1"/>
      <c r="J11" s="2">
        <v>11.2</v>
      </c>
      <c r="K11" s="2">
        <f t="shared" si="1"/>
        <v>39.92</v>
      </c>
      <c r="L11" s="2"/>
      <c r="M11" s="1"/>
      <c r="N11" s="1"/>
      <c r="O11" s="1"/>
      <c r="P11" s="1"/>
      <c r="Q11" s="1"/>
      <c r="R11" s="1"/>
      <c r="S11" s="1"/>
      <c r="T11" s="1"/>
      <c r="U11" s="1"/>
      <c r="V11" s="2">
        <v>11.2</v>
      </c>
      <c r="W11" s="2">
        <f t="shared" si="2"/>
        <v>53.24</v>
      </c>
      <c r="X11" s="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8.75">
      <c r="A12" s="2">
        <v>55</v>
      </c>
      <c r="B12" s="2">
        <f t="shared" si="0"/>
        <v>11.99</v>
      </c>
      <c r="C12" s="1"/>
      <c r="D12" s="1"/>
      <c r="E12" s="1"/>
      <c r="F12" s="1"/>
      <c r="G12" s="1"/>
      <c r="H12" s="1"/>
      <c r="I12" s="1"/>
      <c r="J12" s="2">
        <v>11.4</v>
      </c>
      <c r="K12" s="2">
        <f t="shared" si="1"/>
        <v>41.49</v>
      </c>
      <c r="L12" s="2"/>
      <c r="M12" s="1"/>
      <c r="N12" s="1"/>
      <c r="O12" s="1"/>
      <c r="P12" s="1"/>
      <c r="Q12" s="1"/>
      <c r="R12" s="1"/>
      <c r="S12" s="1"/>
      <c r="T12" s="1"/>
      <c r="U12" s="1"/>
      <c r="V12" s="2">
        <v>11.4</v>
      </c>
      <c r="W12" s="2">
        <f t="shared" si="2"/>
        <v>52.44</v>
      </c>
      <c r="X12" s="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8.75">
      <c r="A13" s="2">
        <v>60</v>
      </c>
      <c r="B13" s="2">
        <f t="shared" si="0"/>
        <v>11.65</v>
      </c>
      <c r="C13" s="1"/>
      <c r="D13" s="1"/>
      <c r="E13" s="1"/>
      <c r="F13" s="1"/>
      <c r="G13" s="1"/>
      <c r="H13" s="1"/>
      <c r="I13" s="1"/>
      <c r="J13" s="2">
        <v>11.5</v>
      </c>
      <c r="K13" s="2">
        <f t="shared" si="1"/>
        <v>42.32</v>
      </c>
      <c r="L13" s="2"/>
      <c r="M13" s="1"/>
      <c r="N13" s="1"/>
      <c r="O13" s="1"/>
      <c r="P13" s="1"/>
      <c r="Q13" s="1"/>
      <c r="R13" s="1"/>
      <c r="S13" s="1"/>
      <c r="T13" s="1"/>
      <c r="U13" s="1"/>
      <c r="V13" s="2">
        <v>11.5</v>
      </c>
      <c r="W13" s="2">
        <f t="shared" si="2"/>
        <v>51.6</v>
      </c>
      <c r="X13" s="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8.75">
      <c r="A14" s="2">
        <v>65</v>
      </c>
      <c r="B14" s="2">
        <f t="shared" si="0"/>
        <v>11.31</v>
      </c>
      <c r="C14" s="1"/>
      <c r="D14" s="1"/>
      <c r="E14" s="1"/>
      <c r="F14" s="1"/>
      <c r="G14" s="1"/>
      <c r="H14" s="1"/>
      <c r="I14" s="1"/>
      <c r="J14" s="2">
        <v>11.6</v>
      </c>
      <c r="K14" s="2">
        <f t="shared" si="1"/>
        <v>43.17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2">
        <v>11.6</v>
      </c>
      <c r="W14" s="2">
        <f t="shared" si="2"/>
        <v>50.72</v>
      </c>
      <c r="X14" s="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8.75">
      <c r="A15" s="2">
        <v>70</v>
      </c>
      <c r="B15" s="2">
        <f t="shared" si="0"/>
        <v>10.97</v>
      </c>
      <c r="C15" s="1"/>
      <c r="D15" s="1"/>
      <c r="E15" s="1"/>
      <c r="F15" s="1"/>
      <c r="G15" s="1"/>
      <c r="H15" s="1"/>
      <c r="I15" s="1"/>
      <c r="J15" s="2">
        <v>11.7</v>
      </c>
      <c r="K15" s="2">
        <f t="shared" si="1"/>
        <v>44.05</v>
      </c>
      <c r="L15" s="2"/>
      <c r="M15" s="1"/>
      <c r="N15" s="1"/>
      <c r="O15" s="1"/>
      <c r="P15" s="1"/>
      <c r="Q15" s="1"/>
      <c r="R15" s="1"/>
      <c r="S15" s="1"/>
      <c r="T15" s="1"/>
      <c r="U15" s="1"/>
      <c r="V15" s="2">
        <v>11.7</v>
      </c>
      <c r="W15" s="2">
        <f t="shared" si="2"/>
        <v>49.81</v>
      </c>
      <c r="X15" s="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8.75">
      <c r="A16" s="2">
        <v>75</v>
      </c>
      <c r="B16" s="2">
        <f t="shared" si="0"/>
        <v>10.63</v>
      </c>
      <c r="C16" s="1"/>
      <c r="D16" s="1"/>
      <c r="E16" s="1"/>
      <c r="F16" s="1"/>
      <c r="G16" s="1"/>
      <c r="H16" s="1"/>
      <c r="I16" s="1"/>
      <c r="J16" s="2">
        <v>11.8</v>
      </c>
      <c r="K16" s="2">
        <f t="shared" si="1"/>
        <v>44.95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2">
        <v>11.8</v>
      </c>
      <c r="W16" s="2">
        <f t="shared" si="2"/>
        <v>48.86</v>
      </c>
      <c r="X16" s="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8.75">
      <c r="A17" s="2">
        <v>80</v>
      </c>
      <c r="B17" s="2">
        <f t="shared" si="0"/>
        <v>10.29</v>
      </c>
      <c r="C17" s="1"/>
      <c r="D17" s="1"/>
      <c r="E17" s="1"/>
      <c r="F17" s="1"/>
      <c r="G17" s="1"/>
      <c r="H17" s="1"/>
      <c r="I17" s="1"/>
      <c r="J17" s="2">
        <v>11.9</v>
      </c>
      <c r="K17" s="2">
        <f t="shared" si="1"/>
        <v>45.89</v>
      </c>
      <c r="L17" s="2"/>
      <c r="M17" s="1"/>
      <c r="N17" s="1"/>
      <c r="O17" s="1"/>
      <c r="P17" s="1"/>
      <c r="Q17" s="1"/>
      <c r="R17" s="1"/>
      <c r="S17" s="1"/>
      <c r="T17" s="1"/>
      <c r="U17" s="1"/>
      <c r="V17" s="2">
        <v>11.9</v>
      </c>
      <c r="W17" s="2">
        <f t="shared" si="2"/>
        <v>47.88</v>
      </c>
      <c r="X17" s="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8.75">
      <c r="A18" s="2">
        <v>90</v>
      </c>
      <c r="B18" s="2">
        <f t="shared" si="0"/>
        <v>9.61</v>
      </c>
      <c r="C18" s="1"/>
      <c r="D18" s="1"/>
      <c r="E18" s="1"/>
      <c r="F18" s="1"/>
      <c r="G18" s="1"/>
      <c r="H18" s="1"/>
      <c r="I18" s="1"/>
      <c r="J18" s="2">
        <v>12</v>
      </c>
      <c r="K18" s="2">
        <f t="shared" si="1"/>
        <v>46.86</v>
      </c>
      <c r="L18" s="2"/>
      <c r="M18" s="1"/>
      <c r="N18" s="1"/>
      <c r="O18" s="1"/>
      <c r="P18" s="1"/>
      <c r="Q18" s="1"/>
      <c r="R18" s="1"/>
      <c r="S18" s="1"/>
      <c r="T18" s="1"/>
      <c r="U18" s="1"/>
      <c r="V18" s="2">
        <v>12</v>
      </c>
      <c r="W18" s="2">
        <f t="shared" si="2"/>
        <v>46.86</v>
      </c>
      <c r="X18" s="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8.75">
      <c r="A19" s="1"/>
      <c r="B19" s="1"/>
      <c r="C19" s="1"/>
      <c r="D19" s="1"/>
      <c r="E19" s="1"/>
      <c r="F19" s="1"/>
      <c r="G19" s="1"/>
      <c r="H19" s="1"/>
      <c r="I19" s="1"/>
      <c r="J19" s="2">
        <v>12.1</v>
      </c>
      <c r="K19" s="2">
        <f t="shared" si="1"/>
        <v>47.86</v>
      </c>
      <c r="L19" s="2"/>
      <c r="M19" s="1"/>
      <c r="N19" s="1"/>
      <c r="O19" s="1"/>
      <c r="P19" s="1"/>
      <c r="Q19" s="1"/>
      <c r="R19" s="1"/>
      <c r="S19" s="1"/>
      <c r="T19" s="1"/>
      <c r="U19" s="1"/>
      <c r="V19" s="2">
        <v>12.1</v>
      </c>
      <c r="W19" s="2">
        <f t="shared" si="2"/>
        <v>45.8</v>
      </c>
      <c r="X19" s="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8.75">
      <c r="A20" s="1"/>
      <c r="B20" s="1"/>
      <c r="C20" s="1"/>
      <c r="D20" s="1"/>
      <c r="E20" s="1"/>
      <c r="F20" s="1"/>
      <c r="G20" s="1"/>
      <c r="H20" s="1"/>
      <c r="I20" s="1"/>
      <c r="J20" s="2">
        <v>12.2</v>
      </c>
      <c r="K20" s="2">
        <f t="shared" si="1"/>
        <v>48.89</v>
      </c>
      <c r="L20" s="2"/>
      <c r="M20" s="1"/>
      <c r="N20" s="1"/>
      <c r="O20" s="1"/>
      <c r="P20" s="1"/>
      <c r="Q20" s="1"/>
      <c r="R20" s="1"/>
      <c r="S20" s="1"/>
      <c r="T20" s="1"/>
      <c r="U20" s="1"/>
      <c r="V20" s="2">
        <v>12.2</v>
      </c>
      <c r="W20" s="2">
        <f t="shared" si="2"/>
        <v>44.71</v>
      </c>
      <c r="X20" s="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8.75">
      <c r="A21" s="1"/>
      <c r="B21" s="1"/>
      <c r="C21" s="1"/>
      <c r="D21" s="1"/>
      <c r="E21" s="1"/>
      <c r="F21" s="1"/>
      <c r="G21" s="1"/>
      <c r="H21" s="1"/>
      <c r="I21" s="1"/>
      <c r="J21" s="2">
        <v>12.3</v>
      </c>
      <c r="K21" s="2">
        <f t="shared" si="1"/>
        <v>49.97</v>
      </c>
      <c r="L21" s="2"/>
      <c r="M21" s="1"/>
      <c r="N21" s="1"/>
      <c r="O21" s="1"/>
      <c r="P21" s="1"/>
      <c r="Q21" s="1"/>
      <c r="R21" s="1"/>
      <c r="S21" s="1"/>
      <c r="T21" s="1"/>
      <c r="U21" s="1"/>
      <c r="V21" s="2">
        <v>12.3</v>
      </c>
      <c r="W21" s="2">
        <f t="shared" si="2"/>
        <v>43.58</v>
      </c>
      <c r="X21" s="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8.75">
      <c r="A22" s="1"/>
      <c r="B22" s="1"/>
      <c r="C22" s="1"/>
      <c r="D22" s="1"/>
      <c r="E22" s="1"/>
      <c r="F22" s="1"/>
      <c r="G22" s="1"/>
      <c r="H22" s="1"/>
      <c r="I22" s="1"/>
      <c r="J22" s="2">
        <v>12.4</v>
      </c>
      <c r="K22" s="2">
        <f t="shared" si="1"/>
        <v>51.08</v>
      </c>
      <c r="L22" s="2"/>
      <c r="M22" s="1"/>
      <c r="N22" s="1"/>
      <c r="O22" s="1"/>
      <c r="P22" s="1"/>
      <c r="Q22" s="1"/>
      <c r="R22" s="1"/>
      <c r="S22" s="1"/>
      <c r="T22" s="1"/>
      <c r="U22" s="1"/>
      <c r="V22" s="2">
        <v>12.4</v>
      </c>
      <c r="W22" s="2">
        <f t="shared" si="2"/>
        <v>42.41</v>
      </c>
      <c r="X22" s="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8.75">
      <c r="A23" s="1"/>
      <c r="B23" s="1"/>
      <c r="C23" s="1"/>
      <c r="D23" s="1"/>
      <c r="E23" s="1"/>
      <c r="F23" s="1"/>
      <c r="G23" s="1"/>
      <c r="H23" s="1"/>
      <c r="I23" s="1"/>
      <c r="J23" s="2">
        <v>12.5</v>
      </c>
      <c r="K23" s="2">
        <f t="shared" si="1"/>
        <v>52.23</v>
      </c>
      <c r="L23" s="2"/>
      <c r="M23" s="1"/>
      <c r="N23" s="1"/>
      <c r="O23" s="1"/>
      <c r="P23" s="1"/>
      <c r="Q23" s="1"/>
      <c r="R23" s="1"/>
      <c r="S23" s="1"/>
      <c r="T23" s="1"/>
      <c r="U23" s="1"/>
      <c r="V23" s="2">
        <v>12.5</v>
      </c>
      <c r="W23" s="2">
        <f t="shared" si="2"/>
        <v>41.21</v>
      </c>
      <c r="X23" s="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8.75">
      <c r="A24" s="1"/>
      <c r="B24" s="1"/>
      <c r="C24" s="1"/>
      <c r="D24" s="1"/>
      <c r="E24" s="1"/>
      <c r="F24" s="1"/>
      <c r="G24" s="1"/>
      <c r="H24" s="1"/>
      <c r="I24" s="1"/>
      <c r="J24" s="2">
        <v>12.6</v>
      </c>
      <c r="K24" s="2">
        <f t="shared" si="1"/>
        <v>53.43</v>
      </c>
      <c r="L24" s="2"/>
      <c r="M24" s="1"/>
      <c r="N24" s="1"/>
      <c r="O24" s="1"/>
      <c r="P24" s="1"/>
      <c r="Q24" s="1"/>
      <c r="R24" s="1"/>
      <c r="S24" s="1"/>
      <c r="T24" s="1"/>
      <c r="U24" s="1"/>
      <c r="V24" s="2">
        <v>12.6</v>
      </c>
      <c r="W24" s="2">
        <f t="shared" si="2"/>
        <v>39.97</v>
      </c>
      <c r="X24" s="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8.75">
      <c r="A25" s="1"/>
      <c r="B25" s="1"/>
      <c r="C25" s="1"/>
      <c r="D25" s="1"/>
      <c r="E25" s="1"/>
      <c r="F25" s="1"/>
      <c r="G25" s="1"/>
      <c r="H25" s="1"/>
      <c r="I25" s="1"/>
      <c r="J25" s="2">
        <v>12.7</v>
      </c>
      <c r="K25" s="2">
        <f t="shared" si="1"/>
        <v>54.67</v>
      </c>
      <c r="L25" s="2"/>
      <c r="M25" s="1"/>
      <c r="N25" s="1"/>
      <c r="O25" s="1"/>
      <c r="P25" s="1"/>
      <c r="Q25" s="1"/>
      <c r="R25" s="1"/>
      <c r="S25" s="1"/>
      <c r="T25" s="1"/>
      <c r="U25" s="1"/>
      <c r="V25" s="2">
        <v>12.7</v>
      </c>
      <c r="W25" s="2">
        <f t="shared" si="2"/>
        <v>38.69</v>
      </c>
      <c r="X25" s="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8.75">
      <c r="A26" s="1"/>
      <c r="B26" s="1"/>
      <c r="C26" s="1"/>
      <c r="D26" s="1"/>
      <c r="E26" s="1"/>
      <c r="F26" s="1"/>
      <c r="G26" s="1"/>
      <c r="H26" s="1"/>
      <c r="I26" s="1"/>
      <c r="J26" s="2">
        <v>12.8</v>
      </c>
      <c r="K26" s="2">
        <f t="shared" si="1"/>
        <v>55.96</v>
      </c>
      <c r="L26" s="2"/>
      <c r="M26" s="1"/>
      <c r="N26" s="1"/>
      <c r="O26" s="1"/>
      <c r="P26" s="1"/>
      <c r="Q26" s="1"/>
      <c r="R26" s="1"/>
      <c r="S26" s="1"/>
      <c r="T26" s="1"/>
      <c r="U26" s="1"/>
      <c r="V26" s="2">
        <v>12.8</v>
      </c>
      <c r="W26" s="2">
        <f t="shared" si="2"/>
        <v>37.380000000000003</v>
      </c>
      <c r="X26" s="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8.75">
      <c r="A27" s="1"/>
      <c r="B27" s="1"/>
      <c r="C27" s="1"/>
      <c r="D27" s="1"/>
      <c r="E27" s="1"/>
      <c r="F27" s="1"/>
      <c r="G27" s="1"/>
      <c r="H27" s="1"/>
      <c r="I27" s="1"/>
      <c r="J27" s="2">
        <v>12.9</v>
      </c>
      <c r="K27" s="2">
        <f t="shared" si="1"/>
        <v>57.3</v>
      </c>
      <c r="L27" s="2"/>
      <c r="M27" s="1"/>
      <c r="N27" s="1"/>
      <c r="O27" s="1"/>
      <c r="P27" s="1"/>
      <c r="Q27" s="1"/>
      <c r="R27" s="1"/>
      <c r="S27" s="1"/>
      <c r="T27" s="1"/>
      <c r="U27" s="1"/>
      <c r="V27" s="2">
        <v>12.9</v>
      </c>
      <c r="W27" s="2">
        <f t="shared" si="2"/>
        <v>36.03</v>
      </c>
      <c r="X27" s="2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8.75">
      <c r="A28" s="1"/>
      <c r="B28" s="1"/>
      <c r="C28" s="1"/>
      <c r="D28" s="1"/>
      <c r="E28" s="1"/>
      <c r="F28" s="1"/>
      <c r="G28" s="1"/>
      <c r="H28" s="1"/>
      <c r="I28" s="1"/>
      <c r="J28" s="2">
        <v>13</v>
      </c>
      <c r="K28" s="2">
        <f t="shared" si="1"/>
        <v>58.7</v>
      </c>
      <c r="L28" s="2"/>
      <c r="M28" s="1"/>
      <c r="N28" s="1"/>
      <c r="O28" s="1"/>
      <c r="P28" s="1"/>
      <c r="Q28" s="1"/>
      <c r="R28" s="1"/>
      <c r="S28" s="1"/>
      <c r="T28" s="1"/>
      <c r="U28" s="1"/>
      <c r="V28" s="2">
        <v>13</v>
      </c>
      <c r="W28" s="2">
        <f t="shared" si="2"/>
        <v>34.64</v>
      </c>
      <c r="X28" s="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8.75">
      <c r="A29" s="1"/>
      <c r="B29" s="1"/>
      <c r="C29" s="1"/>
      <c r="D29" s="1"/>
      <c r="E29" s="1"/>
      <c r="F29" s="1"/>
      <c r="G29" s="1"/>
      <c r="H29" s="1"/>
      <c r="I29" s="1"/>
      <c r="J29" s="2">
        <v>13.1</v>
      </c>
      <c r="K29" s="2">
        <f t="shared" si="1"/>
        <v>60.15</v>
      </c>
      <c r="L29" s="2"/>
      <c r="M29" s="1"/>
      <c r="N29" s="1"/>
      <c r="O29" s="1"/>
      <c r="P29" s="1"/>
      <c r="Q29" s="1"/>
      <c r="R29" s="1"/>
      <c r="S29" s="1"/>
      <c r="T29" s="1"/>
      <c r="U29" s="1"/>
      <c r="V29" s="2">
        <v>13.1</v>
      </c>
      <c r="W29" s="2">
        <f t="shared" si="2"/>
        <v>33.22</v>
      </c>
      <c r="X29" s="2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>
      <c r="A30" s="1"/>
      <c r="B30" s="1"/>
      <c r="C30" s="1"/>
      <c r="D30" s="1"/>
      <c r="E30" s="1"/>
      <c r="F30" s="1"/>
      <c r="G30" s="1"/>
      <c r="H30" s="1"/>
      <c r="I30" s="1"/>
      <c r="J30" s="2">
        <v>13.2</v>
      </c>
      <c r="K30" s="2">
        <f t="shared" si="1"/>
        <v>61.67</v>
      </c>
      <c r="L30" s="2"/>
      <c r="M30" s="1"/>
      <c r="N30" s="1"/>
      <c r="O30" s="1"/>
      <c r="P30" s="1"/>
      <c r="Q30" s="1"/>
      <c r="R30" s="1"/>
      <c r="S30" s="1"/>
      <c r="T30" s="1"/>
      <c r="U30" s="1"/>
      <c r="V30" s="2">
        <v>13.2</v>
      </c>
      <c r="W30" s="2">
        <f t="shared" si="2"/>
        <v>31.76</v>
      </c>
      <c r="X30" s="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8.75">
      <c r="A31" s="1"/>
      <c r="B31" s="1"/>
      <c r="C31" s="1"/>
      <c r="D31" s="1"/>
      <c r="E31" s="1"/>
      <c r="F31" s="1"/>
      <c r="G31" s="1"/>
      <c r="H31" s="1"/>
      <c r="I31" s="1"/>
      <c r="J31" s="2">
        <v>13.3</v>
      </c>
      <c r="K31" s="2">
        <f t="shared" si="1"/>
        <v>63.25</v>
      </c>
      <c r="L31" s="2"/>
      <c r="M31" s="1"/>
      <c r="N31" s="1"/>
      <c r="O31" s="1"/>
      <c r="P31" s="1"/>
      <c r="Q31" s="1"/>
      <c r="R31" s="1"/>
      <c r="S31" s="1"/>
      <c r="T31" s="1"/>
      <c r="U31" s="1"/>
      <c r="V31" s="2">
        <v>13.3</v>
      </c>
      <c r="W31" s="2">
        <f t="shared" si="2"/>
        <v>30.26</v>
      </c>
      <c r="X31" s="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8.75">
      <c r="A32" s="1"/>
      <c r="B32" s="1"/>
      <c r="C32" s="1"/>
      <c r="D32" s="1"/>
      <c r="E32" s="1"/>
      <c r="F32" s="1"/>
      <c r="G32" s="1"/>
      <c r="H32" s="1"/>
      <c r="I32" s="1"/>
      <c r="J32" s="2">
        <v>13.4</v>
      </c>
      <c r="K32" s="2">
        <f t="shared" si="1"/>
        <v>64.900000000000006</v>
      </c>
      <c r="L32" s="2"/>
      <c r="M32" s="1"/>
      <c r="N32" s="1"/>
      <c r="O32" s="1"/>
      <c r="P32" s="1"/>
      <c r="Q32" s="1"/>
      <c r="R32" s="1"/>
      <c r="S32" s="1"/>
      <c r="T32" s="1"/>
      <c r="U32" s="1"/>
      <c r="V32" s="2">
        <v>13.4</v>
      </c>
      <c r="W32" s="2">
        <f t="shared" si="2"/>
        <v>28.73</v>
      </c>
      <c r="X32" s="2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8.75">
      <c r="A33" s="1"/>
      <c r="B33" s="1"/>
      <c r="C33" s="1"/>
      <c r="D33" s="1"/>
      <c r="E33" s="1"/>
      <c r="F33" s="1"/>
      <c r="G33" s="1"/>
      <c r="H33" s="1"/>
      <c r="I33" s="1"/>
      <c r="J33" s="2">
        <v>13.5</v>
      </c>
      <c r="K33" s="2">
        <f t="shared" si="1"/>
        <v>66.63</v>
      </c>
      <c r="L33" s="2"/>
      <c r="M33" s="1"/>
      <c r="N33" s="1"/>
      <c r="O33" s="1"/>
      <c r="P33" s="1"/>
      <c r="Q33" s="1"/>
      <c r="R33" s="1"/>
      <c r="S33" s="1"/>
      <c r="T33" s="1"/>
      <c r="U33" s="1"/>
      <c r="V33" s="2">
        <v>13.5</v>
      </c>
      <c r="W33" s="2">
        <f t="shared" si="2"/>
        <v>27.16</v>
      </c>
      <c r="X33" s="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8.75">
      <c r="A34" s="1"/>
      <c r="B34" s="1"/>
      <c r="C34" s="1"/>
      <c r="D34" s="1"/>
      <c r="E34" s="1"/>
      <c r="F34" s="1"/>
      <c r="G34" s="1"/>
      <c r="H34" s="1"/>
      <c r="I34" s="1"/>
      <c r="J34" s="2">
        <v>13.6</v>
      </c>
      <c r="K34" s="2">
        <f t="shared" si="1"/>
        <v>68.44</v>
      </c>
      <c r="L34" s="2"/>
      <c r="M34" s="1"/>
      <c r="N34" s="1"/>
      <c r="O34" s="1"/>
      <c r="P34" s="1"/>
      <c r="Q34" s="1"/>
      <c r="R34" s="1"/>
      <c r="S34" s="1"/>
      <c r="T34" s="1"/>
      <c r="U34" s="1"/>
      <c r="V34" s="2">
        <v>13.6</v>
      </c>
      <c r="W34" s="2">
        <f t="shared" si="2"/>
        <v>25.56</v>
      </c>
      <c r="X34" s="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8.75">
      <c r="A35" s="1"/>
      <c r="B35" s="1"/>
      <c r="C35" s="1"/>
      <c r="D35" s="1"/>
      <c r="E35" s="1"/>
      <c r="F35" s="1"/>
      <c r="G35" s="1"/>
      <c r="H35" s="1"/>
      <c r="I35" s="1"/>
      <c r="J35" s="2">
        <v>13.7</v>
      </c>
      <c r="K35" s="2">
        <f t="shared" si="1"/>
        <v>70.34</v>
      </c>
      <c r="L35" s="2"/>
      <c r="M35" s="1"/>
      <c r="N35" s="1"/>
      <c r="O35" s="1"/>
      <c r="P35" s="1"/>
      <c r="Q35" s="1"/>
      <c r="R35" s="1"/>
      <c r="S35" s="1"/>
      <c r="T35" s="1"/>
      <c r="U35" s="1"/>
      <c r="V35" s="2">
        <v>13.7</v>
      </c>
      <c r="W35" s="2">
        <f t="shared" si="2"/>
        <v>23.91</v>
      </c>
      <c r="X35" s="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8.75">
      <c r="A36" s="1"/>
      <c r="B36" s="1"/>
      <c r="C36" s="1"/>
      <c r="D36" s="1"/>
      <c r="E36" s="1"/>
      <c r="F36" s="1"/>
      <c r="G36" s="1"/>
      <c r="H36" s="1"/>
      <c r="I36" s="1"/>
      <c r="J36" s="2">
        <v>13.8</v>
      </c>
      <c r="K36" s="2">
        <f t="shared" si="1"/>
        <v>72.33</v>
      </c>
      <c r="L36" s="2"/>
      <c r="M36" s="1"/>
      <c r="N36" s="1"/>
      <c r="O36" s="1"/>
      <c r="P36" s="1"/>
      <c r="Q36" s="1"/>
      <c r="R36" s="1"/>
      <c r="S36" s="1"/>
      <c r="T36" s="1"/>
      <c r="U36" s="1"/>
      <c r="V36" s="2">
        <v>13.8</v>
      </c>
      <c r="W36" s="2">
        <f t="shared" si="2"/>
        <v>22.23</v>
      </c>
      <c r="X36" s="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8.75">
      <c r="A37" s="1"/>
      <c r="B37" s="1"/>
      <c r="C37" s="1"/>
      <c r="D37" s="1"/>
      <c r="E37" s="1"/>
      <c r="F37" s="1"/>
      <c r="G37" s="1"/>
      <c r="H37" s="1"/>
      <c r="I37" s="1"/>
      <c r="J37" s="2">
        <v>13.9</v>
      </c>
      <c r="K37" s="2">
        <f t="shared" si="1"/>
        <v>74.42</v>
      </c>
      <c r="L37" s="2"/>
      <c r="M37" s="1"/>
      <c r="N37" s="1"/>
      <c r="O37" s="1"/>
      <c r="P37" s="1"/>
      <c r="Q37" s="1"/>
      <c r="R37" s="1"/>
      <c r="S37" s="1"/>
      <c r="T37" s="1"/>
      <c r="U37" s="1"/>
      <c r="V37" s="2">
        <v>13.9</v>
      </c>
      <c r="W37" s="2">
        <f t="shared" si="2"/>
        <v>20.52</v>
      </c>
      <c r="X37" s="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8.75">
      <c r="A38" s="1"/>
      <c r="B38" s="1"/>
      <c r="C38" s="1"/>
      <c r="D38" s="1"/>
      <c r="E38" s="1"/>
      <c r="F38" s="1"/>
      <c r="G38" s="1"/>
      <c r="H38" s="1"/>
      <c r="I38" s="1"/>
      <c r="J38" s="2">
        <v>14</v>
      </c>
      <c r="K38" s="2">
        <f t="shared" si="1"/>
        <v>76.62</v>
      </c>
      <c r="L38" s="2"/>
      <c r="M38" s="1"/>
      <c r="N38" s="1"/>
      <c r="O38" s="1"/>
      <c r="P38" s="1"/>
      <c r="Q38" s="1"/>
      <c r="R38" s="1"/>
      <c r="S38" s="1"/>
      <c r="T38" s="1"/>
      <c r="U38" s="1"/>
      <c r="V38" s="2">
        <v>14</v>
      </c>
      <c r="W38" s="2">
        <f t="shared" si="2"/>
        <v>15.15</v>
      </c>
      <c r="X38" s="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8.75">
      <c r="A39" s="1"/>
      <c r="B39" s="1"/>
      <c r="C39" s="1"/>
      <c r="D39" s="1"/>
      <c r="E39" s="1"/>
      <c r="F39" s="1"/>
      <c r="G39" s="1"/>
      <c r="H39" s="1"/>
      <c r="I39" s="1"/>
      <c r="J39" s="2">
        <v>14.3</v>
      </c>
      <c r="K39" s="2">
        <f t="shared" si="1"/>
        <v>83.95</v>
      </c>
      <c r="L39" s="2"/>
      <c r="M39" s="1"/>
      <c r="N39" s="1"/>
      <c r="O39" s="1"/>
      <c r="P39" s="1"/>
      <c r="Q39" s="1"/>
      <c r="R39" s="1"/>
      <c r="S39" s="1"/>
      <c r="T39" s="1"/>
      <c r="U39" s="1"/>
      <c r="V39" s="2">
        <v>14.3</v>
      </c>
      <c r="W39" s="2">
        <f t="shared" si="2"/>
        <v>11.39</v>
      </c>
      <c r="X39" s="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8.75">
      <c r="A40" s="1"/>
      <c r="B40" s="1"/>
      <c r="C40" s="1"/>
      <c r="D40" s="1"/>
      <c r="E40" s="1"/>
      <c r="F40" s="1"/>
      <c r="G40" s="1"/>
      <c r="H40" s="1"/>
      <c r="I40" s="1"/>
      <c r="J40" s="2">
        <v>14.5</v>
      </c>
      <c r="K40" s="2">
        <f t="shared" si="1"/>
        <v>89.57</v>
      </c>
      <c r="L40" s="2"/>
      <c r="M40" s="1"/>
      <c r="N40" s="1"/>
      <c r="O40" s="1"/>
      <c r="P40" s="1"/>
      <c r="Q40" s="1"/>
      <c r="R40" s="1"/>
      <c r="S40" s="1"/>
      <c r="T40" s="1"/>
      <c r="U40" s="1"/>
      <c r="V40" s="2">
        <v>14.5</v>
      </c>
      <c r="W40" s="2">
        <f t="shared" si="2"/>
        <v>1.35</v>
      </c>
      <c r="X40" s="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8.75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1"/>
      <c r="N41" s="1"/>
      <c r="O41" s="1"/>
      <c r="P41" s="1"/>
      <c r="Q41" s="1"/>
      <c r="R41" s="1"/>
      <c r="S41" s="1"/>
      <c r="T41" s="1"/>
      <c r="U41" s="1"/>
      <c r="V41" s="2">
        <v>15</v>
      </c>
      <c r="W41" s="2">
        <f t="shared" si="2"/>
        <v>-63.15</v>
      </c>
      <c r="X41" s="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>
        <v>1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54"/>
  <sheetViews>
    <sheetView tabSelected="1" zoomScale="140" zoomScaleNormal="140" workbookViewId="0">
      <selection activeCell="D6" sqref="D6"/>
    </sheetView>
  </sheetViews>
  <sheetFormatPr defaultRowHeight="15"/>
  <cols>
    <col min="1" max="1" width="21.7109375" bestFit="1" customWidth="1"/>
    <col min="2" max="2" width="22.140625" bestFit="1" customWidth="1"/>
    <col min="10" max="10" width="16.5703125" bestFit="1" customWidth="1"/>
    <col min="11" max="11" width="29.140625" bestFit="1" customWidth="1"/>
    <col min="22" max="22" width="19.85546875" bestFit="1" customWidth="1"/>
    <col min="23" max="23" width="23" bestFit="1" customWidth="1"/>
  </cols>
  <sheetData>
    <row r="1" spans="1:95" ht="18.7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</row>
    <row r="2" spans="1:95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</row>
    <row r="3" spans="1:95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</row>
    <row r="4" spans="1:95" ht="18.75">
      <c r="A4" s="2" t="s">
        <v>5</v>
      </c>
      <c r="B4" s="2" t="s">
        <v>6</v>
      </c>
      <c r="C4" s="2"/>
      <c r="D4" s="1"/>
      <c r="E4" s="1"/>
      <c r="F4" s="1"/>
      <c r="G4" s="1"/>
      <c r="H4" s="1"/>
      <c r="I4" s="1"/>
      <c r="J4" s="2" t="s">
        <v>2</v>
      </c>
      <c r="K4" s="2" t="s">
        <v>7</v>
      </c>
      <c r="L4" s="2"/>
      <c r="M4" s="1"/>
      <c r="N4" s="1"/>
      <c r="O4" s="1"/>
      <c r="P4" s="1"/>
      <c r="Q4" s="1"/>
      <c r="R4" s="1"/>
      <c r="S4" s="1"/>
      <c r="T4" s="1"/>
      <c r="U4" s="1"/>
      <c r="V4" s="2" t="s">
        <v>8</v>
      </c>
      <c r="W4" s="2" t="s">
        <v>9</v>
      </c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</row>
    <row r="5" spans="1:95" ht="18.75">
      <c r="A5" s="2">
        <v>1.5</v>
      </c>
      <c r="B5" s="2">
        <f>ROUND(-0.0414*A5+0.8408,2)</f>
        <v>0.78</v>
      </c>
      <c r="C5" s="2"/>
      <c r="D5" s="1"/>
      <c r="E5" s="1"/>
      <c r="F5" s="1"/>
      <c r="G5" s="1"/>
      <c r="H5" s="1"/>
      <c r="I5" s="1"/>
      <c r="J5" s="2">
        <v>9</v>
      </c>
      <c r="K5" s="2">
        <f>ROUND(85.87257/(1+(399.7161*EXP(-0.6393*J5))),2)</f>
        <v>37.869999999999997</v>
      </c>
      <c r="L5" s="2"/>
      <c r="M5" s="1"/>
      <c r="N5" s="1"/>
      <c r="O5" s="1"/>
      <c r="P5" s="1"/>
      <c r="Q5" s="1"/>
      <c r="R5" s="1"/>
      <c r="S5" s="1"/>
      <c r="T5" s="1"/>
      <c r="U5" s="1"/>
      <c r="V5" s="2">
        <v>20</v>
      </c>
      <c r="W5" s="2">
        <f>ROUND((46.457+0.6382*V5-0.011*V5^2),2)</f>
        <v>54.82</v>
      </c>
      <c r="X5" s="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</row>
    <row r="6" spans="1:95" ht="18.75">
      <c r="A6" s="2">
        <v>1.75</v>
      </c>
      <c r="B6" s="2">
        <f t="shared" ref="B6:B11" si="0">ROUND(-0.0414*A6+0.8408,2)</f>
        <v>0.77</v>
      </c>
      <c r="C6" s="2"/>
      <c r="D6" s="1"/>
      <c r="E6" s="1"/>
      <c r="F6" s="1"/>
      <c r="G6" s="1"/>
      <c r="H6" s="1"/>
      <c r="I6" s="1"/>
      <c r="J6" s="2">
        <v>9.5</v>
      </c>
      <c r="K6" s="2">
        <f t="shared" ref="K6:K40" si="1">ROUND(85.87257/(1+(399.7161*EXP(-0.6393*J6))),2)</f>
        <v>44.71</v>
      </c>
      <c r="L6" s="2"/>
      <c r="M6" s="1"/>
      <c r="N6" s="1"/>
      <c r="O6" s="1"/>
      <c r="P6" s="1"/>
      <c r="Q6" s="1"/>
      <c r="R6" s="1"/>
      <c r="S6" s="1"/>
      <c r="T6" s="1"/>
      <c r="U6" s="1"/>
      <c r="V6" s="2">
        <v>25</v>
      </c>
      <c r="W6" s="2">
        <f t="shared" ref="W6:W48" si="2">ROUND((46.457+0.6382*V6-0.011*V6^2),2)</f>
        <v>55.54</v>
      </c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</row>
    <row r="7" spans="1:95" ht="18.75">
      <c r="A7" s="2">
        <v>2</v>
      </c>
      <c r="B7" s="2">
        <f t="shared" si="0"/>
        <v>0.76</v>
      </c>
      <c r="C7" s="2"/>
      <c r="D7" s="1"/>
      <c r="E7" s="1"/>
      <c r="F7" s="1"/>
      <c r="G7" s="1"/>
      <c r="H7" s="1"/>
      <c r="I7" s="1"/>
      <c r="J7" s="2">
        <v>10</v>
      </c>
      <c r="K7" s="2">
        <f t="shared" si="1"/>
        <v>51.46</v>
      </c>
      <c r="L7" s="2"/>
      <c r="M7" s="1"/>
      <c r="N7" s="1"/>
      <c r="O7" s="1"/>
      <c r="P7" s="1"/>
      <c r="Q7" s="1"/>
      <c r="R7" s="1"/>
      <c r="S7" s="1"/>
      <c r="T7" s="1"/>
      <c r="U7" s="1"/>
      <c r="V7" s="2">
        <v>30</v>
      </c>
      <c r="W7" s="2">
        <f t="shared" si="2"/>
        <v>55.7</v>
      </c>
      <c r="X7" s="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</row>
    <row r="8" spans="1:95" ht="18.75">
      <c r="A8" s="2">
        <v>2.25</v>
      </c>
      <c r="B8" s="2">
        <f t="shared" si="0"/>
        <v>0.75</v>
      </c>
      <c r="C8" s="2"/>
      <c r="D8" s="1"/>
      <c r="E8" s="1"/>
      <c r="F8" s="1"/>
      <c r="G8" s="1"/>
      <c r="H8" s="1"/>
      <c r="I8" s="1"/>
      <c r="J8" s="2">
        <v>10.4</v>
      </c>
      <c r="K8" s="2">
        <f t="shared" si="1"/>
        <v>56.57</v>
      </c>
      <c r="L8" s="2"/>
      <c r="M8" s="1"/>
      <c r="N8" s="1"/>
      <c r="O8" s="1"/>
      <c r="P8" s="1"/>
      <c r="Q8" s="1"/>
      <c r="R8" s="1"/>
      <c r="S8" s="1"/>
      <c r="T8" s="1"/>
      <c r="U8" s="1"/>
      <c r="V8" s="2">
        <v>35</v>
      </c>
      <c r="W8" s="2">
        <f t="shared" si="2"/>
        <v>55.32</v>
      </c>
      <c r="X8" s="2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</row>
    <row r="9" spans="1:95" ht="18.75">
      <c r="A9" s="2">
        <v>2.5</v>
      </c>
      <c r="B9" s="2">
        <f t="shared" si="0"/>
        <v>0.74</v>
      </c>
      <c r="C9" s="2"/>
      <c r="D9" s="1"/>
      <c r="E9" s="1"/>
      <c r="F9" s="1"/>
      <c r="G9" s="1"/>
      <c r="H9" s="1"/>
      <c r="I9" s="1"/>
      <c r="J9" s="2">
        <v>10.5</v>
      </c>
      <c r="K9" s="2">
        <f t="shared" si="1"/>
        <v>57.79</v>
      </c>
      <c r="L9" s="2"/>
      <c r="M9" s="1"/>
      <c r="N9" s="1"/>
      <c r="O9" s="1"/>
      <c r="P9" s="1"/>
      <c r="Q9" s="1"/>
      <c r="R9" s="1"/>
      <c r="S9" s="1"/>
      <c r="T9" s="1"/>
      <c r="U9" s="1"/>
      <c r="V9" s="2">
        <v>36</v>
      </c>
      <c r="W9" s="2">
        <f t="shared" si="2"/>
        <v>55.18</v>
      </c>
      <c r="X9" s="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</row>
    <row r="10" spans="1:95" ht="18.75">
      <c r="A10" s="2">
        <v>2.75</v>
      </c>
      <c r="B10" s="2">
        <f t="shared" si="0"/>
        <v>0.73</v>
      </c>
      <c r="C10" s="2"/>
      <c r="D10" s="1"/>
      <c r="E10" s="1"/>
      <c r="F10" s="1"/>
      <c r="G10" s="1"/>
      <c r="H10" s="1"/>
      <c r="I10" s="1"/>
      <c r="J10" s="2">
        <v>10.9</v>
      </c>
      <c r="K10" s="2">
        <f t="shared" si="1"/>
        <v>62.4</v>
      </c>
      <c r="L10" s="2"/>
      <c r="M10" s="1"/>
      <c r="N10" s="1"/>
      <c r="O10" s="1"/>
      <c r="P10" s="1"/>
      <c r="Q10" s="1"/>
      <c r="R10" s="1"/>
      <c r="S10" s="1"/>
      <c r="T10" s="1"/>
      <c r="U10" s="1"/>
      <c r="V10" s="2">
        <v>37</v>
      </c>
      <c r="W10" s="2">
        <f t="shared" si="2"/>
        <v>55.01</v>
      </c>
      <c r="X10" s="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</row>
    <row r="11" spans="1:95" ht="18.75">
      <c r="A11" s="2">
        <v>3</v>
      </c>
      <c r="B11" s="2">
        <f t="shared" si="0"/>
        <v>0.72</v>
      </c>
      <c r="C11" s="2"/>
      <c r="D11" s="1"/>
      <c r="E11" s="1"/>
      <c r="F11" s="1"/>
      <c r="G11" s="1"/>
      <c r="H11" s="1"/>
      <c r="I11" s="1"/>
      <c r="J11" s="2">
        <v>11.2</v>
      </c>
      <c r="K11" s="2">
        <f t="shared" si="1"/>
        <v>65.52</v>
      </c>
      <c r="L11" s="2"/>
      <c r="M11" s="1"/>
      <c r="N11" s="1"/>
      <c r="O11" s="1"/>
      <c r="P11" s="1"/>
      <c r="Q11" s="1"/>
      <c r="R11" s="1"/>
      <c r="S11" s="1"/>
      <c r="T11" s="1"/>
      <c r="U11" s="1"/>
      <c r="V11" s="2">
        <v>38</v>
      </c>
      <c r="W11" s="2">
        <f t="shared" si="2"/>
        <v>54.82</v>
      </c>
      <c r="X11" s="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</row>
    <row r="12" spans="1:95" ht="18.75">
      <c r="A12" s="2"/>
      <c r="B12" s="2"/>
      <c r="C12" s="2"/>
      <c r="D12" s="1"/>
      <c r="E12" s="1"/>
      <c r="F12" s="1"/>
      <c r="G12" s="1"/>
      <c r="H12" s="1"/>
      <c r="I12" s="1"/>
      <c r="J12" s="2">
        <v>11.4</v>
      </c>
      <c r="K12" s="2">
        <f t="shared" si="1"/>
        <v>67.44</v>
      </c>
      <c r="L12" s="2"/>
      <c r="M12" s="1"/>
      <c r="N12" s="1"/>
      <c r="O12" s="1"/>
      <c r="P12" s="1"/>
      <c r="Q12" s="1"/>
      <c r="R12" s="1"/>
      <c r="S12" s="1"/>
      <c r="T12" s="1"/>
      <c r="U12" s="1"/>
      <c r="V12" s="2">
        <v>39</v>
      </c>
      <c r="W12" s="2">
        <f t="shared" si="2"/>
        <v>54.62</v>
      </c>
      <c r="X12" s="2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</row>
    <row r="13" spans="1:95" ht="18.75">
      <c r="A13" s="1"/>
      <c r="B13" s="1"/>
      <c r="C13" s="1"/>
      <c r="D13" s="1"/>
      <c r="E13" s="1"/>
      <c r="F13" s="1"/>
      <c r="G13" s="1"/>
      <c r="H13" s="1"/>
      <c r="I13" s="1"/>
      <c r="J13" s="2">
        <v>11.5</v>
      </c>
      <c r="K13" s="2">
        <f t="shared" si="1"/>
        <v>68.349999999999994</v>
      </c>
      <c r="L13" s="2"/>
      <c r="M13" s="1"/>
      <c r="N13" s="1"/>
      <c r="O13" s="1"/>
      <c r="P13" s="1"/>
      <c r="Q13" s="1"/>
      <c r="R13" s="1"/>
      <c r="S13" s="1"/>
      <c r="T13" s="1"/>
      <c r="U13" s="1"/>
      <c r="V13" s="2">
        <v>40</v>
      </c>
      <c r="W13" s="2">
        <f t="shared" si="2"/>
        <v>54.39</v>
      </c>
      <c r="X13" s="2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</row>
    <row r="14" spans="1:95" ht="18.75">
      <c r="A14" s="1"/>
      <c r="B14" s="1"/>
      <c r="C14" s="1"/>
      <c r="D14" s="1"/>
      <c r="E14" s="1"/>
      <c r="F14" s="1"/>
      <c r="G14" s="1"/>
      <c r="H14" s="1"/>
      <c r="I14" s="1"/>
      <c r="J14" s="2">
        <v>11.6</v>
      </c>
      <c r="K14" s="2">
        <f t="shared" si="1"/>
        <v>69.23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2">
        <v>41</v>
      </c>
      <c r="W14" s="2">
        <f t="shared" si="2"/>
        <v>54.13</v>
      </c>
      <c r="X14" s="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</row>
    <row r="15" spans="1:95" ht="18.75">
      <c r="A15" s="1"/>
      <c r="B15" s="1"/>
      <c r="C15" s="1"/>
      <c r="D15" s="1"/>
      <c r="E15" s="1"/>
      <c r="F15" s="1"/>
      <c r="G15" s="1"/>
      <c r="H15" s="1"/>
      <c r="I15" s="1"/>
      <c r="J15" s="2">
        <v>11.7</v>
      </c>
      <c r="K15" s="2">
        <f t="shared" si="1"/>
        <v>70.069999999999993</v>
      </c>
      <c r="L15" s="2"/>
      <c r="M15" s="1"/>
      <c r="N15" s="1"/>
      <c r="O15" s="1"/>
      <c r="P15" s="1"/>
      <c r="Q15" s="1"/>
      <c r="R15" s="1"/>
      <c r="S15" s="1"/>
      <c r="T15" s="1"/>
      <c r="U15" s="1"/>
      <c r="V15" s="2">
        <v>42</v>
      </c>
      <c r="W15" s="2">
        <f t="shared" si="2"/>
        <v>53.86</v>
      </c>
      <c r="X15" s="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</row>
    <row r="16" spans="1:95" ht="18.75">
      <c r="A16" s="1"/>
      <c r="B16" s="1"/>
      <c r="C16" s="1"/>
      <c r="D16" s="1"/>
      <c r="E16" s="1"/>
      <c r="F16" s="1"/>
      <c r="G16" s="1"/>
      <c r="H16" s="1"/>
      <c r="I16" s="1"/>
      <c r="J16" s="2">
        <v>11.8</v>
      </c>
      <c r="K16" s="2">
        <f t="shared" si="1"/>
        <v>70.87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2">
        <v>43</v>
      </c>
      <c r="W16" s="2">
        <f t="shared" si="2"/>
        <v>53.56</v>
      </c>
      <c r="X16" s="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</row>
    <row r="17" spans="1:95" ht="18.75">
      <c r="A17" s="1"/>
      <c r="B17" s="1"/>
      <c r="C17" s="1"/>
      <c r="D17" s="1"/>
      <c r="E17" s="1"/>
      <c r="F17" s="1"/>
      <c r="G17" s="1"/>
      <c r="H17" s="1"/>
      <c r="I17" s="1"/>
      <c r="J17" s="2">
        <v>11.9</v>
      </c>
      <c r="K17" s="2">
        <f t="shared" si="1"/>
        <v>71.650000000000006</v>
      </c>
      <c r="L17" s="2"/>
      <c r="M17" s="1"/>
      <c r="N17" s="1"/>
      <c r="O17" s="1"/>
      <c r="P17" s="1"/>
      <c r="Q17" s="1"/>
      <c r="R17" s="1"/>
      <c r="S17" s="1"/>
      <c r="T17" s="1"/>
      <c r="U17" s="1"/>
      <c r="V17" s="2">
        <v>44</v>
      </c>
      <c r="W17" s="2">
        <f t="shared" si="2"/>
        <v>53.24</v>
      </c>
      <c r="X17" s="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</row>
    <row r="18" spans="1:95" ht="18.75">
      <c r="A18" s="1"/>
      <c r="B18" s="1"/>
      <c r="C18" s="1"/>
      <c r="D18" s="1"/>
      <c r="E18" s="1"/>
      <c r="F18" s="1"/>
      <c r="G18" s="1"/>
      <c r="H18" s="1"/>
      <c r="I18" s="1"/>
      <c r="J18" s="2">
        <v>12</v>
      </c>
      <c r="K18" s="2">
        <f t="shared" si="1"/>
        <v>72.39</v>
      </c>
      <c r="L18" s="2"/>
      <c r="M18" s="1"/>
      <c r="N18" s="1"/>
      <c r="O18" s="1"/>
      <c r="P18" s="1"/>
      <c r="Q18" s="1"/>
      <c r="R18" s="1"/>
      <c r="S18" s="1"/>
      <c r="T18" s="1"/>
      <c r="U18" s="1"/>
      <c r="V18" s="2">
        <v>45</v>
      </c>
      <c r="W18" s="2">
        <f t="shared" si="2"/>
        <v>52.9</v>
      </c>
      <c r="X18" s="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</row>
    <row r="19" spans="1:95" ht="18.75">
      <c r="A19" s="1"/>
      <c r="B19" s="1"/>
      <c r="C19" s="1"/>
      <c r="D19" s="1"/>
      <c r="E19" s="1"/>
      <c r="F19" s="1"/>
      <c r="G19" s="1"/>
      <c r="H19" s="1"/>
      <c r="I19" s="1"/>
      <c r="J19" s="2">
        <v>12.1</v>
      </c>
      <c r="K19" s="2">
        <f t="shared" si="1"/>
        <v>73.099999999999994</v>
      </c>
      <c r="L19" s="2"/>
      <c r="M19" s="1"/>
      <c r="N19" s="1"/>
      <c r="O19" s="1"/>
      <c r="P19" s="1"/>
      <c r="Q19" s="1"/>
      <c r="R19" s="1"/>
      <c r="S19" s="1"/>
      <c r="T19" s="1"/>
      <c r="U19" s="1"/>
      <c r="V19" s="2">
        <v>46</v>
      </c>
      <c r="W19" s="2">
        <f t="shared" si="2"/>
        <v>52.54</v>
      </c>
      <c r="X19" s="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</row>
    <row r="20" spans="1:95" ht="18.75">
      <c r="A20" s="1"/>
      <c r="B20" s="1"/>
      <c r="C20" s="1"/>
      <c r="D20" s="1"/>
      <c r="E20" s="1"/>
      <c r="F20" s="1"/>
      <c r="G20" s="1"/>
      <c r="H20" s="1"/>
      <c r="I20" s="1"/>
      <c r="J20" s="2">
        <v>12.2</v>
      </c>
      <c r="K20" s="2">
        <f t="shared" si="1"/>
        <v>73.78</v>
      </c>
      <c r="L20" s="2"/>
      <c r="M20" s="1"/>
      <c r="N20" s="1"/>
      <c r="O20" s="1"/>
      <c r="P20" s="1"/>
      <c r="Q20" s="1"/>
      <c r="R20" s="1"/>
      <c r="S20" s="1"/>
      <c r="T20" s="1"/>
      <c r="U20" s="1"/>
      <c r="V20" s="2">
        <v>47</v>
      </c>
      <c r="W20" s="2">
        <f t="shared" si="2"/>
        <v>52.15</v>
      </c>
      <c r="X20" s="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</row>
    <row r="21" spans="1:95" ht="18.75">
      <c r="A21" s="1"/>
      <c r="B21" s="1"/>
      <c r="C21" s="1"/>
      <c r="D21" s="1"/>
      <c r="E21" s="1"/>
      <c r="F21" s="1"/>
      <c r="G21" s="1"/>
      <c r="H21" s="1"/>
      <c r="I21" s="1"/>
      <c r="J21" s="2">
        <v>12.3</v>
      </c>
      <c r="K21" s="2">
        <f t="shared" si="1"/>
        <v>74.430000000000007</v>
      </c>
      <c r="L21" s="2"/>
      <c r="M21" s="1"/>
      <c r="N21" s="1"/>
      <c r="O21" s="1"/>
      <c r="P21" s="1"/>
      <c r="Q21" s="1"/>
      <c r="R21" s="1"/>
      <c r="S21" s="1"/>
      <c r="T21" s="1"/>
      <c r="U21" s="1"/>
      <c r="V21" s="2">
        <v>48</v>
      </c>
      <c r="W21" s="2">
        <f t="shared" si="2"/>
        <v>51.75</v>
      </c>
      <c r="X21" s="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</row>
    <row r="22" spans="1:95" ht="18.75">
      <c r="A22" s="1"/>
      <c r="B22" s="1"/>
      <c r="C22" s="1"/>
      <c r="D22" s="1"/>
      <c r="E22" s="1"/>
      <c r="F22" s="1"/>
      <c r="G22" s="1"/>
      <c r="H22" s="1"/>
      <c r="I22" s="1"/>
      <c r="J22" s="2">
        <v>12.4</v>
      </c>
      <c r="K22" s="2">
        <f t="shared" si="1"/>
        <v>75.05</v>
      </c>
      <c r="L22" s="2"/>
      <c r="M22" s="1"/>
      <c r="N22" s="1"/>
      <c r="O22" s="1"/>
      <c r="P22" s="1"/>
      <c r="Q22" s="1"/>
      <c r="R22" s="1"/>
      <c r="S22" s="1"/>
      <c r="T22" s="1"/>
      <c r="U22" s="1"/>
      <c r="V22" s="2">
        <v>49</v>
      </c>
      <c r="W22" s="2">
        <f t="shared" si="2"/>
        <v>51.32</v>
      </c>
      <c r="X22" s="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</row>
    <row r="23" spans="1:95" ht="18.75">
      <c r="A23" s="1"/>
      <c r="B23" s="1"/>
      <c r="C23" s="1"/>
      <c r="D23" s="1"/>
      <c r="E23" s="1"/>
      <c r="F23" s="1"/>
      <c r="G23" s="1"/>
      <c r="H23" s="1"/>
      <c r="I23" s="1"/>
      <c r="J23" s="2">
        <v>12.5</v>
      </c>
      <c r="K23" s="2">
        <f t="shared" si="1"/>
        <v>75.64</v>
      </c>
      <c r="L23" s="2"/>
      <c r="M23" s="1"/>
      <c r="N23" s="1"/>
      <c r="O23" s="1"/>
      <c r="P23" s="1"/>
      <c r="Q23" s="1"/>
      <c r="R23" s="1"/>
      <c r="S23" s="1"/>
      <c r="T23" s="1"/>
      <c r="U23" s="1"/>
      <c r="V23" s="2">
        <v>50</v>
      </c>
      <c r="W23" s="2">
        <f t="shared" si="2"/>
        <v>50.87</v>
      </c>
      <c r="X23" s="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</row>
    <row r="24" spans="1:95" ht="18.75">
      <c r="A24" s="1"/>
      <c r="B24" s="1"/>
      <c r="C24" s="1"/>
      <c r="D24" s="1"/>
      <c r="E24" s="1"/>
      <c r="F24" s="1"/>
      <c r="G24" s="1"/>
      <c r="H24" s="1"/>
      <c r="I24" s="1"/>
      <c r="J24" s="2">
        <v>12.6</v>
      </c>
      <c r="K24" s="2">
        <f t="shared" si="1"/>
        <v>76.2</v>
      </c>
      <c r="L24" s="2"/>
      <c r="M24" s="1"/>
      <c r="N24" s="1"/>
      <c r="O24" s="1"/>
      <c r="P24" s="1"/>
      <c r="Q24" s="1"/>
      <c r="R24" s="1"/>
      <c r="S24" s="1"/>
      <c r="T24" s="1"/>
      <c r="U24" s="1"/>
      <c r="V24" s="2">
        <v>51</v>
      </c>
      <c r="W24" s="2">
        <f t="shared" si="2"/>
        <v>50.39</v>
      </c>
      <c r="X24" s="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</row>
    <row r="25" spans="1:95" ht="18.75">
      <c r="A25" s="1"/>
      <c r="B25" s="1"/>
      <c r="C25" s="1"/>
      <c r="D25" s="1"/>
      <c r="E25" s="1"/>
      <c r="F25" s="1"/>
      <c r="G25" s="1"/>
      <c r="H25" s="1"/>
      <c r="I25" s="1"/>
      <c r="J25" s="2">
        <v>12.7</v>
      </c>
      <c r="K25" s="2">
        <f t="shared" si="1"/>
        <v>76.739999999999995</v>
      </c>
      <c r="L25" s="2"/>
      <c r="M25" s="1"/>
      <c r="N25" s="1"/>
      <c r="O25" s="1"/>
      <c r="P25" s="1"/>
      <c r="Q25" s="1"/>
      <c r="R25" s="1"/>
      <c r="S25" s="1"/>
      <c r="T25" s="1"/>
      <c r="U25" s="1"/>
      <c r="V25" s="2">
        <v>52</v>
      </c>
      <c r="W25" s="2">
        <f t="shared" si="2"/>
        <v>49.9</v>
      </c>
      <c r="X25" s="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</row>
    <row r="26" spans="1:95" ht="18.75">
      <c r="A26" s="1"/>
      <c r="B26" s="1"/>
      <c r="C26" s="1"/>
      <c r="D26" s="1"/>
      <c r="E26" s="1"/>
      <c r="F26" s="1"/>
      <c r="G26" s="1"/>
      <c r="H26" s="1"/>
      <c r="I26" s="1"/>
      <c r="J26" s="2">
        <v>12.8</v>
      </c>
      <c r="K26" s="2">
        <f t="shared" si="1"/>
        <v>77.25</v>
      </c>
      <c r="L26" s="2"/>
      <c r="M26" s="1"/>
      <c r="N26" s="1"/>
      <c r="O26" s="1"/>
      <c r="P26" s="1"/>
      <c r="Q26" s="1"/>
      <c r="R26" s="1"/>
      <c r="S26" s="1"/>
      <c r="T26" s="1"/>
      <c r="U26" s="1"/>
      <c r="V26" s="2">
        <v>53</v>
      </c>
      <c r="W26" s="2">
        <f t="shared" si="2"/>
        <v>49.38</v>
      </c>
      <c r="X26" s="2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</row>
    <row r="27" spans="1:95" ht="18.75">
      <c r="A27" s="1"/>
      <c r="B27" s="1"/>
      <c r="C27" s="1"/>
      <c r="D27" s="1"/>
      <c r="E27" s="1"/>
      <c r="F27" s="1"/>
      <c r="G27" s="1"/>
      <c r="H27" s="1"/>
      <c r="I27" s="1"/>
      <c r="J27" s="2">
        <v>12.9</v>
      </c>
      <c r="K27" s="2">
        <f t="shared" si="1"/>
        <v>77.73</v>
      </c>
      <c r="L27" s="2"/>
      <c r="M27" s="1"/>
      <c r="N27" s="1"/>
      <c r="O27" s="1"/>
      <c r="P27" s="1"/>
      <c r="Q27" s="1"/>
      <c r="R27" s="1"/>
      <c r="S27" s="1"/>
      <c r="T27" s="1"/>
      <c r="U27" s="1"/>
      <c r="V27" s="2">
        <v>54</v>
      </c>
      <c r="W27" s="2">
        <f t="shared" si="2"/>
        <v>48.84</v>
      </c>
      <c r="X27" s="2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</row>
    <row r="28" spans="1:95" ht="18.75">
      <c r="A28" s="1"/>
      <c r="B28" s="1"/>
      <c r="C28" s="1"/>
      <c r="D28" s="1"/>
      <c r="E28" s="1"/>
      <c r="F28" s="1"/>
      <c r="G28" s="1"/>
      <c r="H28" s="1"/>
      <c r="I28" s="1"/>
      <c r="J28" s="2">
        <v>13</v>
      </c>
      <c r="K28" s="2">
        <f t="shared" si="1"/>
        <v>78.19</v>
      </c>
      <c r="L28" s="2"/>
      <c r="M28" s="1"/>
      <c r="N28" s="1"/>
      <c r="O28" s="1"/>
      <c r="P28" s="1"/>
      <c r="Q28" s="1"/>
      <c r="R28" s="1"/>
      <c r="S28" s="1"/>
      <c r="T28" s="1"/>
      <c r="U28" s="1"/>
      <c r="V28" s="2">
        <v>55</v>
      </c>
      <c r="W28" s="2">
        <f t="shared" si="2"/>
        <v>48.28</v>
      </c>
      <c r="X28" s="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</row>
    <row r="29" spans="1:95" ht="18.75">
      <c r="A29" s="1"/>
      <c r="B29" s="1"/>
      <c r="C29" s="1"/>
      <c r="D29" s="1"/>
      <c r="E29" s="1"/>
      <c r="F29" s="1"/>
      <c r="G29" s="1"/>
      <c r="H29" s="1"/>
      <c r="I29" s="1"/>
      <c r="J29" s="2">
        <v>13.1</v>
      </c>
      <c r="K29" s="2">
        <f t="shared" si="1"/>
        <v>78.63</v>
      </c>
      <c r="L29" s="2"/>
      <c r="M29" s="1"/>
      <c r="N29" s="1"/>
      <c r="O29" s="1"/>
      <c r="P29" s="1"/>
      <c r="Q29" s="1"/>
      <c r="R29" s="1"/>
      <c r="S29" s="1"/>
      <c r="T29" s="1"/>
      <c r="U29" s="1"/>
      <c r="V29" s="2">
        <v>56</v>
      </c>
      <c r="W29" s="2">
        <f t="shared" si="2"/>
        <v>47.7</v>
      </c>
      <c r="X29" s="2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</row>
    <row r="30" spans="1:95" ht="18.75">
      <c r="A30" s="1"/>
      <c r="B30" s="1"/>
      <c r="C30" s="1"/>
      <c r="D30" s="1"/>
      <c r="E30" s="1"/>
      <c r="F30" s="1"/>
      <c r="G30" s="1"/>
      <c r="H30" s="1"/>
      <c r="I30" s="1"/>
      <c r="J30" s="2">
        <v>13.2</v>
      </c>
      <c r="K30" s="2">
        <f t="shared" si="1"/>
        <v>79.040000000000006</v>
      </c>
      <c r="L30" s="2"/>
      <c r="M30" s="1"/>
      <c r="N30" s="1"/>
      <c r="O30" s="1"/>
      <c r="P30" s="1"/>
      <c r="Q30" s="1"/>
      <c r="R30" s="1"/>
      <c r="S30" s="1"/>
      <c r="T30" s="1"/>
      <c r="U30" s="1"/>
      <c r="V30" s="2">
        <v>57</v>
      </c>
      <c r="W30" s="2">
        <f t="shared" si="2"/>
        <v>47.1</v>
      </c>
      <c r="X30" s="2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</row>
    <row r="31" spans="1:95" ht="18.75">
      <c r="A31" s="1"/>
      <c r="B31" s="1"/>
      <c r="C31" s="1"/>
      <c r="D31" s="1"/>
      <c r="E31" s="1"/>
      <c r="F31" s="1"/>
      <c r="G31" s="1"/>
      <c r="H31" s="1"/>
      <c r="I31" s="1"/>
      <c r="J31" s="2">
        <v>13.3</v>
      </c>
      <c r="K31" s="2">
        <f t="shared" si="1"/>
        <v>79.430000000000007</v>
      </c>
      <c r="L31" s="2"/>
      <c r="M31" s="1"/>
      <c r="N31" s="1"/>
      <c r="O31" s="1"/>
      <c r="P31" s="1"/>
      <c r="Q31" s="1"/>
      <c r="R31" s="1"/>
      <c r="S31" s="1"/>
      <c r="T31" s="1"/>
      <c r="U31" s="1"/>
      <c r="V31" s="2">
        <v>58</v>
      </c>
      <c r="W31" s="2">
        <f t="shared" si="2"/>
        <v>46.47</v>
      </c>
      <c r="X31" s="2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</row>
    <row r="32" spans="1:95" ht="18.75">
      <c r="A32" s="1"/>
      <c r="B32" s="1"/>
      <c r="C32" s="1"/>
      <c r="D32" s="1"/>
      <c r="E32" s="1"/>
      <c r="F32" s="1"/>
      <c r="G32" s="1"/>
      <c r="H32" s="1"/>
      <c r="I32" s="1"/>
      <c r="J32" s="2">
        <v>13.4</v>
      </c>
      <c r="K32" s="2">
        <f t="shared" si="1"/>
        <v>79.8</v>
      </c>
      <c r="L32" s="2"/>
      <c r="M32" s="1"/>
      <c r="N32" s="1"/>
      <c r="O32" s="1"/>
      <c r="P32" s="1"/>
      <c r="Q32" s="1"/>
      <c r="R32" s="1"/>
      <c r="S32" s="1"/>
      <c r="T32" s="1"/>
      <c r="U32" s="1"/>
      <c r="V32" s="2">
        <v>59</v>
      </c>
      <c r="W32" s="2">
        <f t="shared" si="2"/>
        <v>45.82</v>
      </c>
      <c r="X32" s="2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</row>
    <row r="33" spans="1:95" ht="18.75">
      <c r="A33" s="1"/>
      <c r="B33" s="1"/>
      <c r="C33" s="1"/>
      <c r="D33" s="1"/>
      <c r="E33" s="1"/>
      <c r="F33" s="1"/>
      <c r="G33" s="1"/>
      <c r="H33" s="1"/>
      <c r="I33" s="1"/>
      <c r="J33" s="2">
        <v>13.5</v>
      </c>
      <c r="K33" s="2">
        <f t="shared" si="1"/>
        <v>80.150000000000006</v>
      </c>
      <c r="L33" s="2"/>
      <c r="M33" s="1"/>
      <c r="N33" s="1"/>
      <c r="O33" s="1"/>
      <c r="P33" s="1"/>
      <c r="Q33" s="1"/>
      <c r="R33" s="1"/>
      <c r="S33" s="1"/>
      <c r="T33" s="1"/>
      <c r="U33" s="1"/>
      <c r="V33" s="2">
        <v>60</v>
      </c>
      <c r="W33" s="2">
        <f t="shared" si="2"/>
        <v>45.15</v>
      </c>
      <c r="X33" s="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</row>
    <row r="34" spans="1:95" ht="18.75">
      <c r="A34" s="1"/>
      <c r="B34" s="1"/>
      <c r="C34" s="1"/>
      <c r="D34" s="1"/>
      <c r="E34" s="1"/>
      <c r="F34" s="1"/>
      <c r="G34" s="1"/>
      <c r="H34" s="1"/>
      <c r="I34" s="1"/>
      <c r="J34" s="2">
        <v>13.6</v>
      </c>
      <c r="K34" s="2">
        <f t="shared" si="1"/>
        <v>80.48</v>
      </c>
      <c r="L34" s="2"/>
      <c r="M34" s="1"/>
      <c r="N34" s="1"/>
      <c r="O34" s="1"/>
      <c r="P34" s="1"/>
      <c r="Q34" s="1"/>
      <c r="R34" s="1"/>
      <c r="S34" s="1"/>
      <c r="T34" s="1"/>
      <c r="U34" s="1"/>
      <c r="V34" s="2">
        <v>61</v>
      </c>
      <c r="W34" s="2">
        <f t="shared" si="2"/>
        <v>44.46</v>
      </c>
      <c r="X34" s="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</row>
    <row r="35" spans="1:95" ht="18.75">
      <c r="A35" s="1"/>
      <c r="B35" s="1"/>
      <c r="C35" s="1"/>
      <c r="D35" s="1"/>
      <c r="E35" s="1"/>
      <c r="F35" s="1"/>
      <c r="G35" s="1"/>
      <c r="H35" s="1"/>
      <c r="I35" s="1"/>
      <c r="J35" s="2">
        <v>13.7</v>
      </c>
      <c r="K35" s="2">
        <f t="shared" si="1"/>
        <v>80.8</v>
      </c>
      <c r="L35" s="2"/>
      <c r="M35" s="1"/>
      <c r="N35" s="1"/>
      <c r="O35" s="1"/>
      <c r="P35" s="1"/>
      <c r="Q35" s="1"/>
      <c r="R35" s="1"/>
      <c r="S35" s="1"/>
      <c r="T35" s="1"/>
      <c r="U35" s="1"/>
      <c r="V35" s="2">
        <v>62</v>
      </c>
      <c r="W35" s="2">
        <f t="shared" si="2"/>
        <v>43.74</v>
      </c>
      <c r="X35" s="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</row>
    <row r="36" spans="1:95" ht="18.75">
      <c r="A36" s="1"/>
      <c r="B36" s="1"/>
      <c r="C36" s="1"/>
      <c r="D36" s="1"/>
      <c r="E36" s="1"/>
      <c r="F36" s="1"/>
      <c r="G36" s="1"/>
      <c r="H36" s="1"/>
      <c r="I36" s="1"/>
      <c r="J36" s="2">
        <v>13.8</v>
      </c>
      <c r="K36" s="2">
        <f t="shared" si="1"/>
        <v>81.09</v>
      </c>
      <c r="L36" s="2"/>
      <c r="M36" s="1"/>
      <c r="N36" s="1"/>
      <c r="O36" s="1"/>
      <c r="P36" s="1"/>
      <c r="Q36" s="1"/>
      <c r="R36" s="1"/>
      <c r="S36" s="1"/>
      <c r="T36" s="1"/>
      <c r="U36" s="1"/>
      <c r="V36" s="2">
        <v>63</v>
      </c>
      <c r="W36" s="2">
        <f t="shared" si="2"/>
        <v>43</v>
      </c>
      <c r="X36" s="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</row>
    <row r="37" spans="1:95" ht="18.75">
      <c r="A37" s="1"/>
      <c r="B37" s="1"/>
      <c r="C37" s="1"/>
      <c r="D37" s="1"/>
      <c r="E37" s="1"/>
      <c r="F37" s="1"/>
      <c r="G37" s="1"/>
      <c r="H37" s="1"/>
      <c r="I37" s="1"/>
      <c r="J37" s="2">
        <v>13.9</v>
      </c>
      <c r="K37" s="2">
        <f t="shared" si="1"/>
        <v>81.37</v>
      </c>
      <c r="L37" s="2"/>
      <c r="M37" s="1"/>
      <c r="N37" s="1"/>
      <c r="O37" s="1"/>
      <c r="P37" s="1"/>
      <c r="Q37" s="1"/>
      <c r="R37" s="1"/>
      <c r="S37" s="1"/>
      <c r="T37" s="1"/>
      <c r="U37" s="1"/>
      <c r="V37" s="2">
        <v>64</v>
      </c>
      <c r="W37" s="2">
        <f t="shared" si="2"/>
        <v>42.25</v>
      </c>
      <c r="X37" s="2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</row>
    <row r="38" spans="1:95" ht="18.75">
      <c r="A38" s="1"/>
      <c r="B38" s="1"/>
      <c r="C38" s="1"/>
      <c r="D38" s="1"/>
      <c r="E38" s="1"/>
      <c r="F38" s="1"/>
      <c r="G38" s="1"/>
      <c r="H38" s="1"/>
      <c r="I38" s="1"/>
      <c r="J38" s="2">
        <v>14</v>
      </c>
      <c r="K38" s="2">
        <f t="shared" si="1"/>
        <v>81.64</v>
      </c>
      <c r="L38" s="2"/>
      <c r="M38" s="1"/>
      <c r="N38" s="1"/>
      <c r="O38" s="1"/>
      <c r="P38" s="1"/>
      <c r="Q38" s="1"/>
      <c r="R38" s="1"/>
      <c r="S38" s="1"/>
      <c r="T38" s="1"/>
      <c r="U38" s="1"/>
      <c r="V38" s="2">
        <v>65</v>
      </c>
      <c r="W38" s="2">
        <f t="shared" si="2"/>
        <v>41.47</v>
      </c>
      <c r="X38" s="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</row>
    <row r="39" spans="1:95" ht="18.75">
      <c r="A39" s="1"/>
      <c r="B39" s="1"/>
      <c r="C39" s="1"/>
      <c r="D39" s="1"/>
      <c r="E39" s="1"/>
      <c r="F39" s="1"/>
      <c r="G39" s="1"/>
      <c r="H39" s="1"/>
      <c r="I39" s="1"/>
      <c r="J39" s="2">
        <v>14.3</v>
      </c>
      <c r="K39" s="2">
        <f t="shared" si="1"/>
        <v>82.35</v>
      </c>
      <c r="L39" s="2"/>
      <c r="M39" s="1"/>
      <c r="N39" s="1"/>
      <c r="O39" s="1"/>
      <c r="P39" s="1"/>
      <c r="Q39" s="1"/>
      <c r="R39" s="1"/>
      <c r="S39" s="1"/>
      <c r="T39" s="1"/>
      <c r="U39" s="1"/>
      <c r="V39" s="2">
        <v>66</v>
      </c>
      <c r="W39" s="2">
        <f t="shared" si="2"/>
        <v>40.659999999999997</v>
      </c>
      <c r="X39" s="2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</row>
    <row r="40" spans="1:95" ht="18.75">
      <c r="A40" s="1"/>
      <c r="B40" s="1"/>
      <c r="C40" s="1"/>
      <c r="D40" s="1"/>
      <c r="E40" s="1"/>
      <c r="F40" s="1"/>
      <c r="G40" s="1"/>
      <c r="H40" s="1"/>
      <c r="I40" s="1"/>
      <c r="J40" s="2">
        <v>14.5</v>
      </c>
      <c r="K40" s="2">
        <f t="shared" si="1"/>
        <v>82.76</v>
      </c>
      <c r="L40" s="2"/>
      <c r="M40" s="1"/>
      <c r="N40" s="1"/>
      <c r="O40" s="1"/>
      <c r="P40" s="1"/>
      <c r="Q40" s="1"/>
      <c r="R40" s="1"/>
      <c r="S40" s="1"/>
      <c r="T40" s="1"/>
      <c r="U40" s="1"/>
      <c r="V40" s="2">
        <v>67</v>
      </c>
      <c r="W40" s="2">
        <f t="shared" si="2"/>
        <v>39.840000000000003</v>
      </c>
      <c r="X40" s="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</row>
    <row r="41" spans="1:95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>
        <v>68</v>
      </c>
      <c r="W41" s="2">
        <f t="shared" si="2"/>
        <v>38.99</v>
      </c>
      <c r="X41" s="2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</row>
    <row r="42" spans="1:95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>
        <v>69</v>
      </c>
      <c r="W42" s="2">
        <f t="shared" si="2"/>
        <v>38.119999999999997</v>
      </c>
      <c r="X42" s="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</row>
    <row r="43" spans="1:95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>
        <v>70</v>
      </c>
      <c r="W43" s="2">
        <f t="shared" si="2"/>
        <v>37.229999999999997</v>
      </c>
      <c r="X43" s="2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</row>
    <row r="44" spans="1:95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>
        <v>72</v>
      </c>
      <c r="W44" s="2">
        <f t="shared" si="2"/>
        <v>35.380000000000003</v>
      </c>
      <c r="X44" s="2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</row>
    <row r="45" spans="1:95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>
        <v>75</v>
      </c>
      <c r="W45" s="2">
        <f t="shared" si="2"/>
        <v>32.450000000000003</v>
      </c>
      <c r="X45" s="2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</row>
    <row r="46" spans="1:95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>
        <v>80</v>
      </c>
      <c r="W46" s="2">
        <f t="shared" si="2"/>
        <v>27.11</v>
      </c>
      <c r="X46" s="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</row>
    <row r="47" spans="1:95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>
        <v>85</v>
      </c>
      <c r="W47" s="2">
        <f t="shared" si="2"/>
        <v>21.23</v>
      </c>
      <c r="X47" s="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</row>
    <row r="48" spans="1:95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>
        <v>90</v>
      </c>
      <c r="W48" s="2">
        <f t="shared" si="2"/>
        <v>14.8</v>
      </c>
      <c r="X48" s="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</row>
    <row r="49" spans="1:95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</row>
    <row r="50" spans="1:95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</row>
    <row r="51" spans="1:95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</row>
    <row r="52" spans="1:95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</row>
    <row r="53" spans="1:95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</row>
    <row r="54" spans="1:95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1, Fig. 2, Fig. 3</vt:lpstr>
      <vt:lpstr>Fig. 4, Fig 7, Fig. 9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A.K. Coker</cp:lastModifiedBy>
  <cp:lastPrinted>2015-04-09T22:31:11Z</cp:lastPrinted>
  <dcterms:created xsi:type="dcterms:W3CDTF">2015-04-09T21:50:43Z</dcterms:created>
  <dcterms:modified xsi:type="dcterms:W3CDTF">2017-02-01T00:54:14Z</dcterms:modified>
</cp:coreProperties>
</file>